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総合相談＿障がい福祉\歳出＿07地域生活支援事業（1201105日中一時支援事業）\業務改善相談\★請求方法の変更\"/>
    </mc:Choice>
  </mc:AlternateContent>
  <xr:revisionPtr revIDLastSave="0" documentId="13_ncr:1_{FC5DCAF9-A265-4F1E-9D2F-32E58F58E9E3}" xr6:coauthVersionLast="47" xr6:coauthVersionMax="47" xr10:uidLastSave="{00000000-0000-0000-0000-000000000000}"/>
  <bookViews>
    <workbookView xWindow="-108" yWindow="-108" windowWidth="23256" windowHeight="12456" tabRatio="884" xr2:uid="{A980F01D-275E-4CD6-8C3E-5C6BD6CFA32E}"/>
  </bookViews>
  <sheets>
    <sheet name="提出先" sheetId="1" r:id="rId1"/>
    <sheet name="事業所情報" sheetId="2" r:id="rId2"/>
    <sheet name="利用者情報" sheetId="3" r:id="rId3"/>
    <sheet name="請求書" sheetId="8" r:id="rId4"/>
    <sheet name="明細書" sheetId="6" r:id="rId5"/>
    <sheet name="例" sheetId="45" r:id="rId6"/>
    <sheet name="1" sheetId="24" r:id="rId7"/>
    <sheet name="2" sheetId="26" r:id="rId8"/>
    <sheet name="3" sheetId="27" r:id="rId9"/>
    <sheet name="4" sheetId="28" r:id="rId10"/>
    <sheet name="5" sheetId="29" r:id="rId11"/>
    <sheet name="6" sheetId="30" r:id="rId12"/>
    <sheet name="7" sheetId="31" r:id="rId13"/>
    <sheet name="8" sheetId="32" r:id="rId14"/>
    <sheet name="9" sheetId="33" r:id="rId15"/>
    <sheet name="10" sheetId="34" r:id="rId16"/>
    <sheet name="11" sheetId="35" r:id="rId17"/>
    <sheet name="12" sheetId="36" r:id="rId18"/>
    <sheet name="13" sheetId="37" r:id="rId19"/>
    <sheet name="14" sheetId="38" r:id="rId20"/>
    <sheet name="15" sheetId="39" r:id="rId21"/>
    <sheet name="16" sheetId="40" r:id="rId22"/>
    <sheet name="17" sheetId="41" r:id="rId23"/>
    <sheet name="18" sheetId="42" r:id="rId24"/>
    <sheet name="19" sheetId="43" r:id="rId25"/>
    <sheet name="20" sheetId="44" r:id="rId26"/>
    <sheet name="料金表" sheetId="25" r:id="rId27"/>
    <sheet name="プルダウン" sheetId="4" r:id="rId28"/>
  </sheets>
  <definedNames>
    <definedName name="_xlnm.Print_Area" localSheetId="6">'1'!$A$1:$R$45</definedName>
    <definedName name="_xlnm.Print_Area" localSheetId="15">'10'!$A$1:$R$45</definedName>
    <definedName name="_xlnm.Print_Area" localSheetId="16">'11'!$A$1:$R$45</definedName>
    <definedName name="_xlnm.Print_Area" localSheetId="17">'12'!$A$1:$R$45</definedName>
    <definedName name="_xlnm.Print_Area" localSheetId="18">'13'!$A$1:$R$45</definedName>
    <definedName name="_xlnm.Print_Area" localSheetId="19">'14'!$A$1:$R$45</definedName>
    <definedName name="_xlnm.Print_Area" localSheetId="20">'15'!$A$1:$R$45</definedName>
    <definedName name="_xlnm.Print_Area" localSheetId="21">'16'!$A$1:$R$45</definedName>
    <definedName name="_xlnm.Print_Area" localSheetId="22">'17'!$A$1:$R$45</definedName>
    <definedName name="_xlnm.Print_Area" localSheetId="23">'18'!$A$1:$R$45</definedName>
    <definedName name="_xlnm.Print_Area" localSheetId="24">'19'!$A$1:$R$45</definedName>
    <definedName name="_xlnm.Print_Area" localSheetId="7">'2'!$A$1:$R$45</definedName>
    <definedName name="_xlnm.Print_Area" localSheetId="25">'20'!$B$1:$R$45</definedName>
    <definedName name="_xlnm.Print_Area" localSheetId="8">'3'!$A$1:$R$44</definedName>
    <definedName name="_xlnm.Print_Area" localSheetId="9">'4'!$A$1:$R$45</definedName>
    <definedName name="_xlnm.Print_Area" localSheetId="10">'5'!$A$1:$R$45</definedName>
    <definedName name="_xlnm.Print_Area" localSheetId="11">'6'!$A$1:$R$45</definedName>
    <definedName name="_xlnm.Print_Area" localSheetId="12">'7'!$A$1:$R$45</definedName>
    <definedName name="_xlnm.Print_Area" localSheetId="13">'8'!$A$1:$R$45</definedName>
    <definedName name="_xlnm.Print_Area" localSheetId="14">'9'!$A$1:$R$45</definedName>
    <definedName name="_xlnm.Print_Area" localSheetId="1">事業所情報!$A$1:$B$10</definedName>
    <definedName name="_xlnm.Print_Area" localSheetId="3">請求書!$A$1:$U$36</definedName>
    <definedName name="_xlnm.Print_Area" localSheetId="0">提出先!$A$1:$D$13</definedName>
    <definedName name="_xlnm.Print_Area" localSheetId="4">明細書!$A$1:$AK$33</definedName>
    <definedName name="_xlnm.Print_Area" localSheetId="2">利用者情報!$A$1:$T$28</definedName>
    <definedName name="_xlnm.Print_Area" localSheetId="5">例!$A$1:$R$45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4" l="1"/>
  <c r="M9" i="37" l="1"/>
  <c r="K17" i="8"/>
  <c r="M6" i="6"/>
  <c r="S14" i="45"/>
  <c r="S15" i="45"/>
  <c r="S16" i="45"/>
  <c r="S17" i="45"/>
  <c r="S18" i="45"/>
  <c r="S19" i="45"/>
  <c r="S20" i="45"/>
  <c r="S21" i="45"/>
  <c r="S22" i="45"/>
  <c r="S23" i="45"/>
  <c r="S24" i="45"/>
  <c r="S25" i="45"/>
  <c r="S26" i="45"/>
  <c r="S27" i="45"/>
  <c r="S28" i="45"/>
  <c r="S29" i="45"/>
  <c r="S30" i="45"/>
  <c r="S31" i="45"/>
  <c r="S32" i="45"/>
  <c r="S33" i="45"/>
  <c r="S34" i="45"/>
  <c r="S35" i="45"/>
  <c r="S36" i="45"/>
  <c r="S37" i="45"/>
  <c r="S38" i="45"/>
  <c r="S39" i="45"/>
  <c r="S40" i="45"/>
  <c r="S41" i="45"/>
  <c r="S42" i="45"/>
  <c r="S13" i="45"/>
  <c r="U14" i="45"/>
  <c r="U15" i="45"/>
  <c r="U16" i="45"/>
  <c r="U17" i="45"/>
  <c r="U18" i="45"/>
  <c r="U19" i="45"/>
  <c r="U20" i="45"/>
  <c r="U21" i="45"/>
  <c r="U22" i="45"/>
  <c r="U23" i="45"/>
  <c r="U24" i="45"/>
  <c r="U25" i="45"/>
  <c r="U26" i="45"/>
  <c r="U27" i="45"/>
  <c r="U28" i="45"/>
  <c r="U29" i="45"/>
  <c r="U30" i="45"/>
  <c r="U31" i="45"/>
  <c r="U32" i="45"/>
  <c r="U33" i="45"/>
  <c r="U34" i="45"/>
  <c r="U35" i="45"/>
  <c r="U36" i="45"/>
  <c r="U37" i="45"/>
  <c r="U38" i="45"/>
  <c r="U39" i="45"/>
  <c r="U40" i="45"/>
  <c r="U41" i="45"/>
  <c r="U42" i="45"/>
  <c r="U13" i="45"/>
  <c r="C13" i="24" l="1"/>
  <c r="J22" i="24"/>
  <c r="C22" i="2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13" i="44"/>
  <c r="U14" i="43"/>
  <c r="U15" i="43"/>
  <c r="U16" i="43"/>
  <c r="U17" i="43"/>
  <c r="U18" i="43"/>
  <c r="U19" i="43"/>
  <c r="U20" i="43"/>
  <c r="U21" i="43"/>
  <c r="U22" i="43"/>
  <c r="U23" i="43"/>
  <c r="U24" i="43"/>
  <c r="U25" i="43"/>
  <c r="U26" i="43"/>
  <c r="U27" i="43"/>
  <c r="U28" i="43"/>
  <c r="U29" i="43"/>
  <c r="U30" i="43"/>
  <c r="U31" i="43"/>
  <c r="U32" i="43"/>
  <c r="U33" i="43"/>
  <c r="U34" i="43"/>
  <c r="U35" i="43"/>
  <c r="U36" i="43"/>
  <c r="U37" i="43"/>
  <c r="U38" i="43"/>
  <c r="U39" i="43"/>
  <c r="U40" i="43"/>
  <c r="U41" i="43"/>
  <c r="U42" i="43"/>
  <c r="U13" i="43"/>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13" i="42"/>
  <c r="U14" i="41"/>
  <c r="U15" i="41"/>
  <c r="U16" i="41"/>
  <c r="U17" i="41"/>
  <c r="U18" i="41"/>
  <c r="U19" i="41"/>
  <c r="U20" i="41"/>
  <c r="U21" i="41"/>
  <c r="U22" i="41"/>
  <c r="U23" i="41"/>
  <c r="U24" i="41"/>
  <c r="U25" i="41"/>
  <c r="U26" i="41"/>
  <c r="U27" i="41"/>
  <c r="U28" i="41"/>
  <c r="U29" i="41"/>
  <c r="U30" i="41"/>
  <c r="U31" i="41"/>
  <c r="U32" i="41"/>
  <c r="U33" i="41"/>
  <c r="U34" i="41"/>
  <c r="U35" i="41"/>
  <c r="U36" i="41"/>
  <c r="U37" i="41"/>
  <c r="U38" i="41"/>
  <c r="U39" i="41"/>
  <c r="U40" i="41"/>
  <c r="U41" i="41"/>
  <c r="U42" i="41"/>
  <c r="U13" i="41"/>
  <c r="U14" i="40"/>
  <c r="U15" i="40"/>
  <c r="U16" i="40"/>
  <c r="U17" i="40"/>
  <c r="U18" i="40"/>
  <c r="U19" i="40"/>
  <c r="U20" i="40"/>
  <c r="U21" i="40"/>
  <c r="U22" i="40"/>
  <c r="U23" i="40"/>
  <c r="U24" i="40"/>
  <c r="U25" i="40"/>
  <c r="U26" i="40"/>
  <c r="U27" i="40"/>
  <c r="U28" i="40"/>
  <c r="U29" i="40"/>
  <c r="U30" i="40"/>
  <c r="U31" i="40"/>
  <c r="U32" i="40"/>
  <c r="U33" i="40"/>
  <c r="U34" i="40"/>
  <c r="U35" i="40"/>
  <c r="U36" i="40"/>
  <c r="U37" i="40"/>
  <c r="U38" i="40"/>
  <c r="U39" i="40"/>
  <c r="U40" i="40"/>
  <c r="U41" i="40"/>
  <c r="U42" i="40"/>
  <c r="U13" i="40"/>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13" i="39"/>
  <c r="U14" i="38"/>
  <c r="U15" i="38"/>
  <c r="U16" i="38"/>
  <c r="U17" i="38"/>
  <c r="U18" i="38"/>
  <c r="U19" i="38"/>
  <c r="U20" i="38"/>
  <c r="U21" i="38"/>
  <c r="U22" i="38"/>
  <c r="U23" i="38"/>
  <c r="U24" i="38"/>
  <c r="U25" i="38"/>
  <c r="U26" i="38"/>
  <c r="U27" i="38"/>
  <c r="U28" i="38"/>
  <c r="U29" i="38"/>
  <c r="U30" i="38"/>
  <c r="U31" i="38"/>
  <c r="U32" i="38"/>
  <c r="U33" i="38"/>
  <c r="U34" i="38"/>
  <c r="U35" i="38"/>
  <c r="U36" i="38"/>
  <c r="U37" i="38"/>
  <c r="U38" i="38"/>
  <c r="U39" i="38"/>
  <c r="U40" i="38"/>
  <c r="U41" i="38"/>
  <c r="U42" i="38"/>
  <c r="U13" i="38"/>
  <c r="U14" i="37"/>
  <c r="U15" i="37"/>
  <c r="U16" i="37"/>
  <c r="U17" i="37"/>
  <c r="U18" i="37"/>
  <c r="U19" i="37"/>
  <c r="U20" i="37"/>
  <c r="U21" i="37"/>
  <c r="U22" i="37"/>
  <c r="U23" i="37"/>
  <c r="U24" i="37"/>
  <c r="U25" i="37"/>
  <c r="U26" i="37"/>
  <c r="U27" i="37"/>
  <c r="U28" i="37"/>
  <c r="U29" i="37"/>
  <c r="U30" i="37"/>
  <c r="U31" i="37"/>
  <c r="U32" i="37"/>
  <c r="U33" i="37"/>
  <c r="U34" i="37"/>
  <c r="U35" i="37"/>
  <c r="U36" i="37"/>
  <c r="U37" i="37"/>
  <c r="U38" i="37"/>
  <c r="U39" i="37"/>
  <c r="U40" i="37"/>
  <c r="U41" i="37"/>
  <c r="U42" i="37"/>
  <c r="U13" i="37"/>
  <c r="U14" i="36"/>
  <c r="U15" i="36"/>
  <c r="U16" i="36"/>
  <c r="U17" i="36"/>
  <c r="U18" i="36"/>
  <c r="U19" i="36"/>
  <c r="U20" i="36"/>
  <c r="U21" i="36"/>
  <c r="U22" i="36"/>
  <c r="U23" i="36"/>
  <c r="U24" i="36"/>
  <c r="U25" i="36"/>
  <c r="U26" i="36"/>
  <c r="U27" i="36"/>
  <c r="U28" i="36"/>
  <c r="U29" i="36"/>
  <c r="U30" i="36"/>
  <c r="U31" i="36"/>
  <c r="U32" i="36"/>
  <c r="U33" i="36"/>
  <c r="U34" i="36"/>
  <c r="U35" i="36"/>
  <c r="U36" i="36"/>
  <c r="U37" i="36"/>
  <c r="U38" i="36"/>
  <c r="U39" i="36"/>
  <c r="U40" i="36"/>
  <c r="U41" i="36"/>
  <c r="U42" i="36"/>
  <c r="U13" i="36"/>
  <c r="U14" i="35"/>
  <c r="U15" i="35"/>
  <c r="U16" i="35"/>
  <c r="U17" i="35"/>
  <c r="U18" i="35"/>
  <c r="U19" i="35"/>
  <c r="U20" i="35"/>
  <c r="U21" i="35"/>
  <c r="U22" i="35"/>
  <c r="U23" i="35"/>
  <c r="U24" i="35"/>
  <c r="U25" i="35"/>
  <c r="U26" i="35"/>
  <c r="U27" i="35"/>
  <c r="U28" i="35"/>
  <c r="U29" i="35"/>
  <c r="U30" i="35"/>
  <c r="U31" i="35"/>
  <c r="U32" i="35"/>
  <c r="U33" i="35"/>
  <c r="U34" i="35"/>
  <c r="U35" i="35"/>
  <c r="U36" i="35"/>
  <c r="U37" i="35"/>
  <c r="U38" i="35"/>
  <c r="U39" i="35"/>
  <c r="U40" i="35"/>
  <c r="U41" i="35"/>
  <c r="U42" i="35"/>
  <c r="U13" i="35"/>
  <c r="U14" i="34"/>
  <c r="U15" i="34"/>
  <c r="U16" i="34"/>
  <c r="U17" i="34"/>
  <c r="U18" i="34"/>
  <c r="U19" i="34"/>
  <c r="U20" i="34"/>
  <c r="U21" i="34"/>
  <c r="U22" i="34"/>
  <c r="U23" i="34"/>
  <c r="U24" i="34"/>
  <c r="U25" i="34"/>
  <c r="U26" i="34"/>
  <c r="U27" i="34"/>
  <c r="U28" i="34"/>
  <c r="U29" i="34"/>
  <c r="U30" i="34"/>
  <c r="U31" i="34"/>
  <c r="U32" i="34"/>
  <c r="U33" i="34"/>
  <c r="U34" i="34"/>
  <c r="U35" i="34"/>
  <c r="U36" i="34"/>
  <c r="U37" i="34"/>
  <c r="U38" i="34"/>
  <c r="U39" i="34"/>
  <c r="U40" i="34"/>
  <c r="U41" i="34"/>
  <c r="U42" i="34"/>
  <c r="U13" i="34"/>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13" i="33"/>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13" i="32"/>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13" i="31"/>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13" i="30"/>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13" i="29"/>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13" i="28"/>
  <c r="U13" i="24"/>
  <c r="T13" i="28"/>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4" i="24"/>
  <c r="U15" i="24"/>
  <c r="U16" i="24"/>
  <c r="U17" i="24"/>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7" i="3" l="1"/>
  <c r="C21" i="45"/>
  <c r="M9" i="45" l="1"/>
  <c r="E9" i="45"/>
  <c r="G8" i="45"/>
  <c r="E7" i="45"/>
  <c r="L44" i="45"/>
  <c r="T42" i="45"/>
  <c r="N42" i="45"/>
  <c r="P42" i="45" s="1"/>
  <c r="J42" i="45"/>
  <c r="C42" i="45"/>
  <c r="T41" i="45"/>
  <c r="N41" i="45"/>
  <c r="P41" i="45" s="1"/>
  <c r="J41" i="45"/>
  <c r="C41" i="45"/>
  <c r="T40" i="45"/>
  <c r="N40" i="45"/>
  <c r="P40" i="45" s="1"/>
  <c r="J40" i="45"/>
  <c r="C40" i="45"/>
  <c r="T39" i="45"/>
  <c r="N39" i="45"/>
  <c r="P39" i="45" s="1"/>
  <c r="J39" i="45"/>
  <c r="C39" i="45"/>
  <c r="T38" i="45"/>
  <c r="N38" i="45"/>
  <c r="P38" i="45" s="1"/>
  <c r="J38" i="45"/>
  <c r="C38" i="45"/>
  <c r="T37" i="45"/>
  <c r="N37" i="45"/>
  <c r="P37" i="45" s="1"/>
  <c r="J37" i="45"/>
  <c r="C37" i="45"/>
  <c r="T36" i="45"/>
  <c r="N36" i="45"/>
  <c r="P36" i="45" s="1"/>
  <c r="J36" i="45"/>
  <c r="C36" i="45"/>
  <c r="T35" i="45"/>
  <c r="N35" i="45"/>
  <c r="P35" i="45" s="1"/>
  <c r="J35" i="45"/>
  <c r="C35" i="45"/>
  <c r="T34" i="45"/>
  <c r="N34" i="45"/>
  <c r="P34" i="45" s="1"/>
  <c r="J34" i="45"/>
  <c r="C34" i="45"/>
  <c r="T33" i="45"/>
  <c r="N33" i="45"/>
  <c r="P33" i="45" s="1"/>
  <c r="J33" i="45"/>
  <c r="C33" i="45"/>
  <c r="T32" i="45"/>
  <c r="N32" i="45"/>
  <c r="P32" i="45" s="1"/>
  <c r="J32" i="45"/>
  <c r="C32" i="45"/>
  <c r="T31" i="45"/>
  <c r="N31" i="45"/>
  <c r="P31" i="45" s="1"/>
  <c r="J31" i="45"/>
  <c r="C31" i="45"/>
  <c r="T30" i="45"/>
  <c r="N30" i="45"/>
  <c r="P30" i="45" s="1"/>
  <c r="J30" i="45"/>
  <c r="C30" i="45"/>
  <c r="T29" i="45"/>
  <c r="N29" i="45"/>
  <c r="P29" i="45" s="1"/>
  <c r="J29" i="45"/>
  <c r="C29" i="45"/>
  <c r="T28" i="45"/>
  <c r="N28" i="45"/>
  <c r="P28" i="45" s="1"/>
  <c r="J28" i="45"/>
  <c r="C28" i="45"/>
  <c r="T27" i="45"/>
  <c r="N27" i="45"/>
  <c r="P27" i="45" s="1"/>
  <c r="J27" i="45"/>
  <c r="C27" i="45"/>
  <c r="T26" i="45"/>
  <c r="N26" i="45"/>
  <c r="P26" i="45" s="1"/>
  <c r="J26" i="45"/>
  <c r="C26" i="45"/>
  <c r="T25" i="45"/>
  <c r="N25" i="45"/>
  <c r="P25" i="45" s="1"/>
  <c r="J25" i="45"/>
  <c r="C25" i="45"/>
  <c r="T24" i="45"/>
  <c r="N24" i="45"/>
  <c r="P24" i="45" s="1"/>
  <c r="J24" i="45"/>
  <c r="C24" i="45"/>
  <c r="T23" i="45"/>
  <c r="N23" i="45"/>
  <c r="P23" i="45" s="1"/>
  <c r="J23" i="45"/>
  <c r="C23" i="45"/>
  <c r="T22" i="45"/>
  <c r="N22" i="45"/>
  <c r="P22" i="45" s="1"/>
  <c r="J22" i="45"/>
  <c r="C22" i="45"/>
  <c r="T21" i="45"/>
  <c r="N21" i="45"/>
  <c r="P21" i="45" s="1"/>
  <c r="J21" i="45"/>
  <c r="T20" i="45"/>
  <c r="N20" i="45"/>
  <c r="P20" i="45" s="1"/>
  <c r="J20" i="45"/>
  <c r="C20" i="45"/>
  <c r="T19" i="45"/>
  <c r="J19" i="45"/>
  <c r="C19" i="45"/>
  <c r="T18" i="45"/>
  <c r="J18" i="45"/>
  <c r="C18" i="45"/>
  <c r="T17" i="45"/>
  <c r="N17" i="45"/>
  <c r="P17" i="45" s="1"/>
  <c r="J17" i="45"/>
  <c r="C17" i="45"/>
  <c r="T16" i="45"/>
  <c r="J16" i="45"/>
  <c r="C16" i="45"/>
  <c r="T15" i="45"/>
  <c r="J15" i="45"/>
  <c r="C15" i="45"/>
  <c r="T14" i="45"/>
  <c r="J14" i="45"/>
  <c r="C14" i="45"/>
  <c r="T13" i="45"/>
  <c r="J13" i="45"/>
  <c r="C13" i="45"/>
  <c r="N19" i="45"/>
  <c r="P19" i="45" s="1"/>
  <c r="J44" i="45" l="1"/>
  <c r="N15" i="45"/>
  <c r="P15" i="45" s="1"/>
  <c r="N13" i="45"/>
  <c r="N16" i="45"/>
  <c r="P16" i="45" s="1"/>
  <c r="N18" i="45"/>
  <c r="P18" i="45" s="1"/>
  <c r="N14" i="45"/>
  <c r="P14" i="45" s="1"/>
  <c r="N44" i="45" l="1"/>
  <c r="P13" i="45"/>
  <c r="P44" i="45" s="1"/>
  <c r="E7" i="24" l="1"/>
  <c r="U8" i="3"/>
  <c r="U9" i="3"/>
  <c r="U10" i="3"/>
  <c r="U11" i="3"/>
  <c r="U12" i="3"/>
  <c r="U13" i="3"/>
  <c r="U14" i="3"/>
  <c r="U15" i="3"/>
  <c r="U16" i="3"/>
  <c r="U17" i="3"/>
  <c r="U18" i="3"/>
  <c r="U19" i="3"/>
  <c r="U20" i="3"/>
  <c r="U21" i="3"/>
  <c r="U22" i="3"/>
  <c r="U23" i="3"/>
  <c r="U24" i="3"/>
  <c r="U25" i="3"/>
  <c r="U26" i="3"/>
  <c r="M9" i="27"/>
  <c r="E9" i="32"/>
  <c r="E9" i="34"/>
  <c r="E9" i="38"/>
  <c r="M9" i="40"/>
  <c r="E9" i="40"/>
  <c r="E9" i="41"/>
  <c r="M9" i="44"/>
  <c r="E9" i="44"/>
  <c r="G8" i="44"/>
  <c r="E7" i="44"/>
  <c r="M9" i="43"/>
  <c r="E9" i="43"/>
  <c r="G8" i="43"/>
  <c r="E7" i="43"/>
  <c r="E9" i="42"/>
  <c r="M9" i="42"/>
  <c r="G8" i="42"/>
  <c r="E7" i="42"/>
  <c r="M9" i="41"/>
  <c r="G8" i="41"/>
  <c r="E7" i="41"/>
  <c r="G8" i="40"/>
  <c r="E7" i="40"/>
  <c r="M9" i="39"/>
  <c r="G8" i="39"/>
  <c r="E7" i="39"/>
  <c r="M9" i="38"/>
  <c r="G8" i="38"/>
  <c r="E7" i="38"/>
  <c r="E9" i="37"/>
  <c r="G8" i="37"/>
  <c r="E7" i="37"/>
  <c r="M9" i="36"/>
  <c r="E9" i="36"/>
  <c r="G8" i="36"/>
  <c r="E7" i="36"/>
  <c r="E9" i="35"/>
  <c r="M9" i="35"/>
  <c r="G8" i="35"/>
  <c r="E7" i="35"/>
  <c r="M7" i="34"/>
  <c r="M9" i="34"/>
  <c r="G8" i="34"/>
  <c r="E7" i="34"/>
  <c r="M9" i="33"/>
  <c r="E9" i="33"/>
  <c r="G8" i="33"/>
  <c r="E7" i="33"/>
  <c r="M9" i="32"/>
  <c r="G8" i="32"/>
  <c r="E7" i="32"/>
  <c r="M9" i="31"/>
  <c r="E9" i="31"/>
  <c r="G8" i="31"/>
  <c r="E7" i="31"/>
  <c r="M9" i="30"/>
  <c r="E9" i="30"/>
  <c r="G8" i="30"/>
  <c r="E7" i="30"/>
  <c r="M9" i="29"/>
  <c r="E9" i="29"/>
  <c r="G8" i="29"/>
  <c r="E7" i="29"/>
  <c r="M9" i="28"/>
  <c r="E9" i="28"/>
  <c r="G8" i="28"/>
  <c r="E7" i="28"/>
  <c r="E9" i="27"/>
  <c r="G8" i="27"/>
  <c r="E7" i="27"/>
  <c r="C5" i="26"/>
  <c r="M9" i="26"/>
  <c r="E9" i="26"/>
  <c r="G8" i="26"/>
  <c r="E7" i="26"/>
  <c r="AP18" i="6" l="1"/>
  <c r="AP19" i="6"/>
  <c r="AP31" i="6"/>
  <c r="AP30" i="6"/>
  <c r="AP20" i="6"/>
  <c r="AP29" i="6"/>
  <c r="AP17" i="6"/>
  <c r="AP16" i="6"/>
  <c r="AP15" i="6"/>
  <c r="AP26" i="6"/>
  <c r="AP24" i="6"/>
  <c r="AP23" i="6"/>
  <c r="AP22" i="6"/>
  <c r="AP28" i="6"/>
  <c r="AP27" i="6"/>
  <c r="AP25" i="6"/>
  <c r="AP33" i="6"/>
  <c r="AP21" i="6"/>
  <c r="AP32" i="6"/>
  <c r="B18" i="6" l="1"/>
  <c r="B30" i="6"/>
  <c r="B31" i="6"/>
  <c r="B19" i="6"/>
  <c r="B20" i="6"/>
  <c r="B29" i="6"/>
  <c r="B15" i="6"/>
  <c r="B16" i="6"/>
  <c r="B32" i="6"/>
  <c r="B17" i="6"/>
  <c r="B21" i="6"/>
  <c r="B33" i="6"/>
  <c r="B25" i="6"/>
  <c r="B27" i="6"/>
  <c r="B28" i="6"/>
  <c r="B22" i="6"/>
  <c r="B23" i="6"/>
  <c r="B24" i="6"/>
  <c r="B26" i="6"/>
  <c r="T42" i="44"/>
  <c r="S42" i="44" s="1"/>
  <c r="L42" i="44" s="1"/>
  <c r="N42" i="44" s="1"/>
  <c r="J42" i="44"/>
  <c r="C42" i="44"/>
  <c r="T41" i="44"/>
  <c r="S41" i="44" s="1"/>
  <c r="L41" i="44" s="1"/>
  <c r="N41" i="44" s="1"/>
  <c r="J41" i="44"/>
  <c r="C41" i="44"/>
  <c r="T40" i="44"/>
  <c r="S40" i="44" s="1"/>
  <c r="L40" i="44" s="1"/>
  <c r="N40" i="44" s="1"/>
  <c r="J40" i="44"/>
  <c r="C40" i="44"/>
  <c r="T39" i="44"/>
  <c r="S39" i="44" s="1"/>
  <c r="L39" i="44" s="1"/>
  <c r="N39" i="44" s="1"/>
  <c r="J39" i="44"/>
  <c r="C39" i="44"/>
  <c r="T38" i="44"/>
  <c r="S38" i="44" s="1"/>
  <c r="L38" i="44" s="1"/>
  <c r="N38" i="44" s="1"/>
  <c r="J38" i="44"/>
  <c r="C38" i="44"/>
  <c r="T37" i="44"/>
  <c r="S37" i="44" s="1"/>
  <c r="L37" i="44" s="1"/>
  <c r="N37" i="44" s="1"/>
  <c r="J37" i="44"/>
  <c r="C37" i="44"/>
  <c r="T36" i="44"/>
  <c r="S36" i="44" s="1"/>
  <c r="L36" i="44" s="1"/>
  <c r="N36" i="44" s="1"/>
  <c r="J36" i="44"/>
  <c r="C36" i="44"/>
  <c r="T35" i="44"/>
  <c r="S35" i="44" s="1"/>
  <c r="L35" i="44" s="1"/>
  <c r="N35" i="44" s="1"/>
  <c r="J35" i="44"/>
  <c r="C35" i="44"/>
  <c r="T34" i="44"/>
  <c r="S34" i="44" s="1"/>
  <c r="L34" i="44" s="1"/>
  <c r="N34" i="44" s="1"/>
  <c r="J34" i="44"/>
  <c r="C34" i="44"/>
  <c r="T33" i="44"/>
  <c r="S33" i="44" s="1"/>
  <c r="L33" i="44" s="1"/>
  <c r="N33" i="44" s="1"/>
  <c r="J33" i="44"/>
  <c r="C33" i="44"/>
  <c r="T32" i="44"/>
  <c r="S32" i="44" s="1"/>
  <c r="L32" i="44" s="1"/>
  <c r="N32" i="44" s="1"/>
  <c r="J32" i="44"/>
  <c r="C32" i="44"/>
  <c r="T31" i="44"/>
  <c r="S31" i="44" s="1"/>
  <c r="L31" i="44" s="1"/>
  <c r="N31" i="44" s="1"/>
  <c r="J31" i="44"/>
  <c r="C31" i="44"/>
  <c r="T30" i="44"/>
  <c r="S30" i="44" s="1"/>
  <c r="L30" i="44" s="1"/>
  <c r="N30" i="44" s="1"/>
  <c r="J30" i="44"/>
  <c r="C30" i="44"/>
  <c r="T29" i="44"/>
  <c r="S29" i="44" s="1"/>
  <c r="L29" i="44" s="1"/>
  <c r="N29" i="44" s="1"/>
  <c r="J29" i="44"/>
  <c r="C29" i="44"/>
  <c r="T28" i="44"/>
  <c r="S28" i="44" s="1"/>
  <c r="L28" i="44" s="1"/>
  <c r="N28" i="44" s="1"/>
  <c r="J28" i="44"/>
  <c r="C28" i="44"/>
  <c r="T27" i="44"/>
  <c r="S27" i="44" s="1"/>
  <c r="L27" i="44" s="1"/>
  <c r="N27" i="44" s="1"/>
  <c r="J27" i="44"/>
  <c r="C27" i="44"/>
  <c r="T26" i="44"/>
  <c r="S26" i="44" s="1"/>
  <c r="L26" i="44" s="1"/>
  <c r="N26" i="44" s="1"/>
  <c r="J26" i="44"/>
  <c r="C26" i="44"/>
  <c r="T25" i="44"/>
  <c r="S25" i="44" s="1"/>
  <c r="L25" i="44" s="1"/>
  <c r="N25" i="44" s="1"/>
  <c r="J25" i="44"/>
  <c r="C25" i="44"/>
  <c r="T24" i="44"/>
  <c r="S24" i="44" s="1"/>
  <c r="L24" i="44" s="1"/>
  <c r="N24" i="44" s="1"/>
  <c r="J24" i="44"/>
  <c r="C24" i="44"/>
  <c r="T23" i="44"/>
  <c r="S23" i="44" s="1"/>
  <c r="L23" i="44" s="1"/>
  <c r="N23" i="44" s="1"/>
  <c r="J23" i="44"/>
  <c r="C23" i="44"/>
  <c r="T22" i="44"/>
  <c r="S22" i="44" s="1"/>
  <c r="L22" i="44" s="1"/>
  <c r="N22" i="44" s="1"/>
  <c r="J22" i="44"/>
  <c r="C22" i="44"/>
  <c r="T21" i="44"/>
  <c r="S21" i="44" s="1"/>
  <c r="L21" i="44" s="1"/>
  <c r="N21" i="44" s="1"/>
  <c r="J21" i="44"/>
  <c r="C21" i="44"/>
  <c r="T20" i="44"/>
  <c r="S20" i="44" s="1"/>
  <c r="L20" i="44" s="1"/>
  <c r="N20" i="44" s="1"/>
  <c r="J20" i="44"/>
  <c r="C20" i="44"/>
  <c r="T19" i="44"/>
  <c r="S19" i="44" s="1"/>
  <c r="L19" i="44" s="1"/>
  <c r="N19" i="44" s="1"/>
  <c r="J19" i="44"/>
  <c r="C19" i="44"/>
  <c r="T18" i="44"/>
  <c r="S18" i="44" s="1"/>
  <c r="L18" i="44" s="1"/>
  <c r="N18" i="44" s="1"/>
  <c r="J18" i="44"/>
  <c r="C18" i="44"/>
  <c r="T17" i="44"/>
  <c r="S17" i="44" s="1"/>
  <c r="L17" i="44" s="1"/>
  <c r="N17" i="44" s="1"/>
  <c r="J17" i="44"/>
  <c r="C17" i="44"/>
  <c r="T16" i="44"/>
  <c r="S16" i="44" s="1"/>
  <c r="L16" i="44" s="1"/>
  <c r="N16" i="44" s="1"/>
  <c r="J16" i="44"/>
  <c r="C16" i="44"/>
  <c r="T15" i="44"/>
  <c r="S15" i="44" s="1"/>
  <c r="L15" i="44" s="1"/>
  <c r="N15" i="44" s="1"/>
  <c r="J15" i="44"/>
  <c r="C15" i="44"/>
  <c r="T14" i="44"/>
  <c r="J14" i="44"/>
  <c r="C14" i="44"/>
  <c r="T13" i="44"/>
  <c r="J13" i="44"/>
  <c r="C13" i="44"/>
  <c r="M8" i="44"/>
  <c r="M7" i="44"/>
  <c r="E5" i="44"/>
  <c r="C5" i="44"/>
  <c r="T42" i="43"/>
  <c r="S42" i="43" s="1"/>
  <c r="L42" i="43" s="1"/>
  <c r="N42" i="43" s="1"/>
  <c r="J42" i="43"/>
  <c r="C42" i="43"/>
  <c r="T41" i="43"/>
  <c r="S41" i="43" s="1"/>
  <c r="L41" i="43" s="1"/>
  <c r="N41" i="43" s="1"/>
  <c r="J41" i="43"/>
  <c r="C41" i="43"/>
  <c r="T40" i="43"/>
  <c r="S40" i="43" s="1"/>
  <c r="L40" i="43" s="1"/>
  <c r="N40" i="43" s="1"/>
  <c r="J40" i="43"/>
  <c r="C40" i="43"/>
  <c r="T39" i="43"/>
  <c r="S39" i="43" s="1"/>
  <c r="L39" i="43" s="1"/>
  <c r="N39" i="43" s="1"/>
  <c r="J39" i="43"/>
  <c r="C39" i="43"/>
  <c r="T38" i="43"/>
  <c r="S38" i="43" s="1"/>
  <c r="L38" i="43" s="1"/>
  <c r="N38" i="43" s="1"/>
  <c r="J38" i="43"/>
  <c r="C38" i="43"/>
  <c r="T37" i="43"/>
  <c r="S37" i="43" s="1"/>
  <c r="L37" i="43" s="1"/>
  <c r="N37" i="43" s="1"/>
  <c r="J37" i="43"/>
  <c r="C37" i="43"/>
  <c r="T36" i="43"/>
  <c r="S36" i="43" s="1"/>
  <c r="L36" i="43" s="1"/>
  <c r="N36" i="43" s="1"/>
  <c r="J36" i="43"/>
  <c r="C36" i="43"/>
  <c r="T35" i="43"/>
  <c r="S35" i="43" s="1"/>
  <c r="L35" i="43" s="1"/>
  <c r="N35" i="43" s="1"/>
  <c r="J35" i="43"/>
  <c r="C35" i="43"/>
  <c r="T34" i="43"/>
  <c r="S34" i="43" s="1"/>
  <c r="L34" i="43" s="1"/>
  <c r="N34" i="43" s="1"/>
  <c r="J34" i="43"/>
  <c r="C34" i="43"/>
  <c r="T33" i="43"/>
  <c r="S33" i="43" s="1"/>
  <c r="L33" i="43" s="1"/>
  <c r="N33" i="43" s="1"/>
  <c r="J33" i="43"/>
  <c r="C33" i="43"/>
  <c r="T32" i="43"/>
  <c r="S32" i="43" s="1"/>
  <c r="L32" i="43" s="1"/>
  <c r="N32" i="43" s="1"/>
  <c r="J32" i="43"/>
  <c r="C32" i="43"/>
  <c r="T31" i="43"/>
  <c r="S31" i="43" s="1"/>
  <c r="L31" i="43" s="1"/>
  <c r="N31" i="43" s="1"/>
  <c r="J31" i="43"/>
  <c r="C31" i="43"/>
  <c r="T30" i="43"/>
  <c r="S30" i="43" s="1"/>
  <c r="L30" i="43" s="1"/>
  <c r="N30" i="43" s="1"/>
  <c r="J30" i="43"/>
  <c r="C30" i="43"/>
  <c r="T29" i="43"/>
  <c r="S29" i="43" s="1"/>
  <c r="L29" i="43" s="1"/>
  <c r="N29" i="43" s="1"/>
  <c r="J29" i="43"/>
  <c r="C29" i="43"/>
  <c r="T28" i="43"/>
  <c r="S28" i="43" s="1"/>
  <c r="L28" i="43" s="1"/>
  <c r="N28" i="43" s="1"/>
  <c r="J28" i="43"/>
  <c r="C28" i="43"/>
  <c r="T27" i="43"/>
  <c r="S27" i="43" s="1"/>
  <c r="L27" i="43" s="1"/>
  <c r="N27" i="43" s="1"/>
  <c r="J27" i="43"/>
  <c r="C27" i="43"/>
  <c r="T26" i="43"/>
  <c r="S26" i="43" s="1"/>
  <c r="L26" i="43" s="1"/>
  <c r="N26" i="43" s="1"/>
  <c r="J26" i="43"/>
  <c r="C26" i="43"/>
  <c r="T25" i="43"/>
  <c r="S25" i="43" s="1"/>
  <c r="L25" i="43" s="1"/>
  <c r="N25" i="43" s="1"/>
  <c r="J25" i="43"/>
  <c r="C25" i="43"/>
  <c r="T24" i="43"/>
  <c r="S24" i="43" s="1"/>
  <c r="L24" i="43" s="1"/>
  <c r="N24" i="43" s="1"/>
  <c r="J24" i="43"/>
  <c r="C24" i="43"/>
  <c r="T23" i="43"/>
  <c r="S23" i="43" s="1"/>
  <c r="L23" i="43" s="1"/>
  <c r="N23" i="43" s="1"/>
  <c r="J23" i="43"/>
  <c r="C23" i="43"/>
  <c r="T22" i="43"/>
  <c r="S22" i="43" s="1"/>
  <c r="L22" i="43" s="1"/>
  <c r="N22" i="43" s="1"/>
  <c r="J22" i="43"/>
  <c r="C22" i="43"/>
  <c r="T21" i="43"/>
  <c r="S21" i="43" s="1"/>
  <c r="L21" i="43" s="1"/>
  <c r="N21" i="43" s="1"/>
  <c r="J21" i="43"/>
  <c r="C21" i="43"/>
  <c r="T20" i="43"/>
  <c r="S20" i="43" s="1"/>
  <c r="L20" i="43" s="1"/>
  <c r="N20" i="43" s="1"/>
  <c r="J20" i="43"/>
  <c r="C20" i="43"/>
  <c r="T19" i="43"/>
  <c r="S19" i="43" s="1"/>
  <c r="L19" i="43" s="1"/>
  <c r="N19" i="43" s="1"/>
  <c r="J19" i="43"/>
  <c r="C19" i="43"/>
  <c r="T18" i="43"/>
  <c r="S18" i="43" s="1"/>
  <c r="L18" i="43" s="1"/>
  <c r="N18" i="43" s="1"/>
  <c r="J18" i="43"/>
  <c r="C18" i="43"/>
  <c r="T17" i="43"/>
  <c r="S17" i="43" s="1"/>
  <c r="L17" i="43" s="1"/>
  <c r="N17" i="43" s="1"/>
  <c r="J17" i="43"/>
  <c r="C17" i="43"/>
  <c r="T16" i="43"/>
  <c r="S16" i="43" s="1"/>
  <c r="L16" i="43" s="1"/>
  <c r="N16" i="43" s="1"/>
  <c r="J16" i="43"/>
  <c r="C16" i="43"/>
  <c r="T15" i="43"/>
  <c r="S15" i="43" s="1"/>
  <c r="L15" i="43" s="1"/>
  <c r="N15" i="43" s="1"/>
  <c r="J15" i="43"/>
  <c r="C15" i="43"/>
  <c r="T14" i="43"/>
  <c r="J14" i="43"/>
  <c r="C14" i="43"/>
  <c r="T13" i="43"/>
  <c r="J13" i="43"/>
  <c r="C13" i="43"/>
  <c r="M8" i="43"/>
  <c r="M7" i="43"/>
  <c r="E5" i="43"/>
  <c r="C5" i="43"/>
  <c r="T42" i="42"/>
  <c r="S42" i="42" s="1"/>
  <c r="L42" i="42" s="1"/>
  <c r="N42" i="42" s="1"/>
  <c r="J42" i="42"/>
  <c r="C42" i="42"/>
  <c r="T41" i="42"/>
  <c r="S41" i="42" s="1"/>
  <c r="L41" i="42" s="1"/>
  <c r="N41" i="42" s="1"/>
  <c r="J41" i="42"/>
  <c r="C41" i="42"/>
  <c r="T40" i="42"/>
  <c r="S40" i="42" s="1"/>
  <c r="L40" i="42" s="1"/>
  <c r="N40" i="42" s="1"/>
  <c r="J40" i="42"/>
  <c r="C40" i="42"/>
  <c r="T39" i="42"/>
  <c r="S39" i="42" s="1"/>
  <c r="L39" i="42" s="1"/>
  <c r="N39" i="42" s="1"/>
  <c r="J39" i="42"/>
  <c r="C39" i="42"/>
  <c r="T38" i="42"/>
  <c r="S38" i="42" s="1"/>
  <c r="L38" i="42" s="1"/>
  <c r="N38" i="42" s="1"/>
  <c r="J38" i="42"/>
  <c r="C38" i="42"/>
  <c r="T37" i="42"/>
  <c r="S37" i="42" s="1"/>
  <c r="L37" i="42" s="1"/>
  <c r="N37" i="42" s="1"/>
  <c r="J37" i="42"/>
  <c r="C37" i="42"/>
  <c r="T36" i="42"/>
  <c r="S36" i="42" s="1"/>
  <c r="L36" i="42" s="1"/>
  <c r="N36" i="42" s="1"/>
  <c r="P36" i="42" s="1"/>
  <c r="J36" i="42"/>
  <c r="C36" i="42"/>
  <c r="T35" i="42"/>
  <c r="S35" i="42" s="1"/>
  <c r="L35" i="42" s="1"/>
  <c r="N35" i="42" s="1"/>
  <c r="J35" i="42"/>
  <c r="C35" i="42"/>
  <c r="T34" i="42"/>
  <c r="S34" i="42" s="1"/>
  <c r="L34" i="42" s="1"/>
  <c r="N34" i="42" s="1"/>
  <c r="J34" i="42"/>
  <c r="C34" i="42"/>
  <c r="T33" i="42"/>
  <c r="S33" i="42" s="1"/>
  <c r="L33" i="42" s="1"/>
  <c r="N33" i="42" s="1"/>
  <c r="J33" i="42"/>
  <c r="C33" i="42"/>
  <c r="T32" i="42"/>
  <c r="S32" i="42" s="1"/>
  <c r="L32" i="42" s="1"/>
  <c r="N32" i="42" s="1"/>
  <c r="J32" i="42"/>
  <c r="C32" i="42"/>
  <c r="T31" i="42"/>
  <c r="S31" i="42" s="1"/>
  <c r="L31" i="42" s="1"/>
  <c r="N31" i="42" s="1"/>
  <c r="J31" i="42"/>
  <c r="C31" i="42"/>
  <c r="T30" i="42"/>
  <c r="S30" i="42" s="1"/>
  <c r="L30" i="42" s="1"/>
  <c r="N30" i="42" s="1"/>
  <c r="J30" i="42"/>
  <c r="C30" i="42"/>
  <c r="T29" i="42"/>
  <c r="S29" i="42" s="1"/>
  <c r="L29" i="42" s="1"/>
  <c r="N29" i="42" s="1"/>
  <c r="J29" i="42"/>
  <c r="C29" i="42"/>
  <c r="T28" i="42"/>
  <c r="S28" i="42" s="1"/>
  <c r="L28" i="42" s="1"/>
  <c r="N28" i="42" s="1"/>
  <c r="J28" i="42"/>
  <c r="C28" i="42"/>
  <c r="T27" i="42"/>
  <c r="S27" i="42" s="1"/>
  <c r="L27" i="42" s="1"/>
  <c r="N27" i="42" s="1"/>
  <c r="J27" i="42"/>
  <c r="C27" i="42"/>
  <c r="T26" i="42"/>
  <c r="S26" i="42" s="1"/>
  <c r="L26" i="42" s="1"/>
  <c r="N26" i="42" s="1"/>
  <c r="J26" i="42"/>
  <c r="C26" i="42"/>
  <c r="T25" i="42"/>
  <c r="S25" i="42" s="1"/>
  <c r="L25" i="42" s="1"/>
  <c r="N25" i="42" s="1"/>
  <c r="J25" i="42"/>
  <c r="C25" i="42"/>
  <c r="T24" i="42"/>
  <c r="S24" i="42" s="1"/>
  <c r="L24" i="42" s="1"/>
  <c r="N24" i="42" s="1"/>
  <c r="J24" i="42"/>
  <c r="C24" i="42"/>
  <c r="T23" i="42"/>
  <c r="S23" i="42" s="1"/>
  <c r="L23" i="42" s="1"/>
  <c r="N23" i="42" s="1"/>
  <c r="J23" i="42"/>
  <c r="C23" i="42"/>
  <c r="T22" i="42"/>
  <c r="S22" i="42" s="1"/>
  <c r="L22" i="42" s="1"/>
  <c r="N22" i="42" s="1"/>
  <c r="J22" i="42"/>
  <c r="C22" i="42"/>
  <c r="T21" i="42"/>
  <c r="S21" i="42" s="1"/>
  <c r="L21" i="42" s="1"/>
  <c r="N21" i="42" s="1"/>
  <c r="J21" i="42"/>
  <c r="C21" i="42"/>
  <c r="T20" i="42"/>
  <c r="S20" i="42" s="1"/>
  <c r="L20" i="42" s="1"/>
  <c r="N20" i="42" s="1"/>
  <c r="J20" i="42"/>
  <c r="C20" i="42"/>
  <c r="T19" i="42"/>
  <c r="S19" i="42" s="1"/>
  <c r="L19" i="42" s="1"/>
  <c r="N19" i="42" s="1"/>
  <c r="J19" i="42"/>
  <c r="C19" i="42"/>
  <c r="T18" i="42"/>
  <c r="S18" i="42" s="1"/>
  <c r="L18" i="42" s="1"/>
  <c r="N18" i="42" s="1"/>
  <c r="J18" i="42"/>
  <c r="C18" i="42"/>
  <c r="T17" i="42"/>
  <c r="S17" i="42" s="1"/>
  <c r="L17" i="42" s="1"/>
  <c r="N17" i="42" s="1"/>
  <c r="J17" i="42"/>
  <c r="C17" i="42"/>
  <c r="T16" i="42"/>
  <c r="S16" i="42" s="1"/>
  <c r="L16" i="42" s="1"/>
  <c r="N16" i="42" s="1"/>
  <c r="J16" i="42"/>
  <c r="C16" i="42"/>
  <c r="T15" i="42"/>
  <c r="S15" i="42" s="1"/>
  <c r="L15" i="42" s="1"/>
  <c r="N15" i="42" s="1"/>
  <c r="J15" i="42"/>
  <c r="C15" i="42"/>
  <c r="T14" i="42"/>
  <c r="J14" i="42"/>
  <c r="C14" i="42"/>
  <c r="T13" i="42"/>
  <c r="J13" i="42"/>
  <c r="C13" i="42"/>
  <c r="M8" i="42"/>
  <c r="M7" i="42"/>
  <c r="E5" i="42"/>
  <c r="C5" i="42"/>
  <c r="T42" i="41"/>
  <c r="S42" i="41" s="1"/>
  <c r="L42" i="41" s="1"/>
  <c r="N42" i="41" s="1"/>
  <c r="J42" i="41"/>
  <c r="C42" i="41"/>
  <c r="T41" i="41"/>
  <c r="S41" i="41" s="1"/>
  <c r="L41" i="41" s="1"/>
  <c r="N41" i="41" s="1"/>
  <c r="J41" i="41"/>
  <c r="C41" i="41"/>
  <c r="T40" i="41"/>
  <c r="S40" i="41" s="1"/>
  <c r="L40" i="41" s="1"/>
  <c r="N40" i="41" s="1"/>
  <c r="J40" i="41"/>
  <c r="C40" i="41"/>
  <c r="T39" i="41"/>
  <c r="S39" i="41" s="1"/>
  <c r="L39" i="41" s="1"/>
  <c r="N39" i="41" s="1"/>
  <c r="J39" i="41"/>
  <c r="C39" i="41"/>
  <c r="T38" i="41"/>
  <c r="S38" i="41" s="1"/>
  <c r="L38" i="41" s="1"/>
  <c r="N38" i="41" s="1"/>
  <c r="J38" i="41"/>
  <c r="C38" i="41"/>
  <c r="T37" i="41"/>
  <c r="S37" i="41" s="1"/>
  <c r="L37" i="41" s="1"/>
  <c r="N37" i="41" s="1"/>
  <c r="P37" i="41" s="1"/>
  <c r="J37" i="41"/>
  <c r="C37" i="41"/>
  <c r="T36" i="41"/>
  <c r="S36" i="41" s="1"/>
  <c r="L36" i="41" s="1"/>
  <c r="N36" i="41" s="1"/>
  <c r="J36" i="41"/>
  <c r="C36" i="41"/>
  <c r="T35" i="41"/>
  <c r="S35" i="41" s="1"/>
  <c r="L35" i="41" s="1"/>
  <c r="N35" i="41" s="1"/>
  <c r="J35" i="41"/>
  <c r="C35" i="41"/>
  <c r="T34" i="41"/>
  <c r="S34" i="41" s="1"/>
  <c r="L34" i="41" s="1"/>
  <c r="N34" i="41" s="1"/>
  <c r="J34" i="41"/>
  <c r="C34" i="41"/>
  <c r="T33" i="41"/>
  <c r="S33" i="41" s="1"/>
  <c r="L33" i="41" s="1"/>
  <c r="N33" i="41" s="1"/>
  <c r="J33" i="41"/>
  <c r="C33" i="41"/>
  <c r="T32" i="41"/>
  <c r="S32" i="41" s="1"/>
  <c r="L32" i="41" s="1"/>
  <c r="N32" i="41" s="1"/>
  <c r="J32" i="41"/>
  <c r="C32" i="41"/>
  <c r="T31" i="41"/>
  <c r="S31" i="41" s="1"/>
  <c r="L31" i="41" s="1"/>
  <c r="N31" i="41" s="1"/>
  <c r="J31" i="41"/>
  <c r="C31" i="41"/>
  <c r="T30" i="41"/>
  <c r="S30" i="41" s="1"/>
  <c r="L30" i="41" s="1"/>
  <c r="N30" i="41" s="1"/>
  <c r="J30" i="41"/>
  <c r="C30" i="41"/>
  <c r="T29" i="41"/>
  <c r="S29" i="41" s="1"/>
  <c r="L29" i="41" s="1"/>
  <c r="N29" i="41" s="1"/>
  <c r="P29" i="41" s="1"/>
  <c r="J29" i="41"/>
  <c r="C29" i="41"/>
  <c r="T28" i="41"/>
  <c r="S28" i="41" s="1"/>
  <c r="L28" i="41" s="1"/>
  <c r="N28" i="41" s="1"/>
  <c r="J28" i="41"/>
  <c r="C28" i="41"/>
  <c r="T27" i="41"/>
  <c r="S27" i="41" s="1"/>
  <c r="L27" i="41" s="1"/>
  <c r="N27" i="41" s="1"/>
  <c r="J27" i="41"/>
  <c r="C27" i="41"/>
  <c r="T26" i="41"/>
  <c r="S26" i="41" s="1"/>
  <c r="L26" i="41" s="1"/>
  <c r="N26" i="41" s="1"/>
  <c r="J26" i="41"/>
  <c r="C26" i="41"/>
  <c r="T25" i="41"/>
  <c r="S25" i="41" s="1"/>
  <c r="L25" i="41" s="1"/>
  <c r="N25" i="41" s="1"/>
  <c r="J25" i="41"/>
  <c r="C25" i="41"/>
  <c r="T24" i="41"/>
  <c r="S24" i="41" s="1"/>
  <c r="L24" i="41" s="1"/>
  <c r="N24" i="41" s="1"/>
  <c r="J24" i="41"/>
  <c r="C24" i="41"/>
  <c r="T23" i="41"/>
  <c r="S23" i="41" s="1"/>
  <c r="L23" i="41" s="1"/>
  <c r="N23" i="41" s="1"/>
  <c r="J23" i="41"/>
  <c r="C23" i="41"/>
  <c r="T22" i="41"/>
  <c r="S22" i="41" s="1"/>
  <c r="L22" i="41" s="1"/>
  <c r="N22" i="41" s="1"/>
  <c r="J22" i="41"/>
  <c r="C22" i="41"/>
  <c r="T21" i="41"/>
  <c r="S21" i="41" s="1"/>
  <c r="L21" i="41" s="1"/>
  <c r="N21" i="41" s="1"/>
  <c r="J21" i="41"/>
  <c r="C21" i="41"/>
  <c r="T20" i="41"/>
  <c r="S20" i="41" s="1"/>
  <c r="L20" i="41" s="1"/>
  <c r="N20" i="41" s="1"/>
  <c r="J20" i="41"/>
  <c r="C20" i="41"/>
  <c r="T19" i="41"/>
  <c r="S19" i="41" s="1"/>
  <c r="L19" i="41" s="1"/>
  <c r="N19" i="41" s="1"/>
  <c r="J19" i="41"/>
  <c r="C19" i="41"/>
  <c r="T18" i="41"/>
  <c r="S18" i="41" s="1"/>
  <c r="L18" i="41" s="1"/>
  <c r="N18" i="41" s="1"/>
  <c r="P18" i="41" s="1"/>
  <c r="J18" i="41"/>
  <c r="C18" i="41"/>
  <c r="T17" i="41"/>
  <c r="S17" i="41" s="1"/>
  <c r="L17" i="41" s="1"/>
  <c r="N17" i="41" s="1"/>
  <c r="J17" i="41"/>
  <c r="C17" i="41"/>
  <c r="T16" i="41"/>
  <c r="S16" i="41" s="1"/>
  <c r="L16" i="41" s="1"/>
  <c r="N16" i="41" s="1"/>
  <c r="J16" i="41"/>
  <c r="C16" i="41"/>
  <c r="T15" i="41"/>
  <c r="S15" i="41" s="1"/>
  <c r="L15" i="41" s="1"/>
  <c r="N15" i="41" s="1"/>
  <c r="J15" i="41"/>
  <c r="C15" i="41"/>
  <c r="T14" i="41"/>
  <c r="S14" i="41" s="1"/>
  <c r="L14" i="41" s="1"/>
  <c r="N14" i="41" s="1"/>
  <c r="J14" i="41"/>
  <c r="C14" i="41"/>
  <c r="T13" i="41"/>
  <c r="J13" i="41"/>
  <c r="C13" i="41"/>
  <c r="M8" i="41"/>
  <c r="M7" i="41"/>
  <c r="E5" i="41"/>
  <c r="C5" i="41"/>
  <c r="T42" i="40"/>
  <c r="S42" i="40" s="1"/>
  <c r="L42" i="40" s="1"/>
  <c r="N42" i="40" s="1"/>
  <c r="J42" i="40"/>
  <c r="C42" i="40"/>
  <c r="T41" i="40"/>
  <c r="S41" i="40" s="1"/>
  <c r="L41" i="40" s="1"/>
  <c r="N41" i="40" s="1"/>
  <c r="P41" i="40" s="1"/>
  <c r="J41" i="40"/>
  <c r="C41" i="40"/>
  <c r="T40" i="40"/>
  <c r="S40" i="40" s="1"/>
  <c r="L40" i="40" s="1"/>
  <c r="N40" i="40" s="1"/>
  <c r="J40" i="40"/>
  <c r="C40" i="40"/>
  <c r="T39" i="40"/>
  <c r="S39" i="40" s="1"/>
  <c r="L39" i="40" s="1"/>
  <c r="N39" i="40" s="1"/>
  <c r="J39" i="40"/>
  <c r="C39" i="40"/>
  <c r="T38" i="40"/>
  <c r="S38" i="40" s="1"/>
  <c r="L38" i="40" s="1"/>
  <c r="N38" i="40" s="1"/>
  <c r="J38" i="40"/>
  <c r="C38" i="40"/>
  <c r="T37" i="40"/>
  <c r="S37" i="40" s="1"/>
  <c r="L37" i="40" s="1"/>
  <c r="N37" i="40" s="1"/>
  <c r="J37" i="40"/>
  <c r="C37" i="40"/>
  <c r="T36" i="40"/>
  <c r="S36" i="40" s="1"/>
  <c r="L36" i="40" s="1"/>
  <c r="N36" i="40" s="1"/>
  <c r="J36" i="40"/>
  <c r="C36" i="40"/>
  <c r="T35" i="40"/>
  <c r="S35" i="40" s="1"/>
  <c r="L35" i="40" s="1"/>
  <c r="N35" i="40" s="1"/>
  <c r="J35" i="40"/>
  <c r="C35" i="40"/>
  <c r="T34" i="40"/>
  <c r="S34" i="40" s="1"/>
  <c r="L34" i="40" s="1"/>
  <c r="N34" i="40" s="1"/>
  <c r="J34" i="40"/>
  <c r="C34" i="40"/>
  <c r="T33" i="40"/>
  <c r="S33" i="40" s="1"/>
  <c r="L33" i="40" s="1"/>
  <c r="N33" i="40" s="1"/>
  <c r="J33" i="40"/>
  <c r="C33" i="40"/>
  <c r="T32" i="40"/>
  <c r="S32" i="40" s="1"/>
  <c r="L32" i="40" s="1"/>
  <c r="N32" i="40" s="1"/>
  <c r="J32" i="40"/>
  <c r="C32" i="40"/>
  <c r="T31" i="40"/>
  <c r="S31" i="40" s="1"/>
  <c r="L31" i="40" s="1"/>
  <c r="N31" i="40" s="1"/>
  <c r="J31" i="40"/>
  <c r="C31" i="40"/>
  <c r="T30" i="40"/>
  <c r="S30" i="40" s="1"/>
  <c r="L30" i="40" s="1"/>
  <c r="N30" i="40" s="1"/>
  <c r="J30" i="40"/>
  <c r="C30" i="40"/>
  <c r="T29" i="40"/>
  <c r="S29" i="40" s="1"/>
  <c r="L29" i="40" s="1"/>
  <c r="N29" i="40" s="1"/>
  <c r="J29" i="40"/>
  <c r="C29" i="40"/>
  <c r="T28" i="40"/>
  <c r="S28" i="40" s="1"/>
  <c r="L28" i="40" s="1"/>
  <c r="N28" i="40" s="1"/>
  <c r="J28" i="40"/>
  <c r="C28" i="40"/>
  <c r="T27" i="40"/>
  <c r="S27" i="40" s="1"/>
  <c r="L27" i="40" s="1"/>
  <c r="N27" i="40" s="1"/>
  <c r="J27" i="40"/>
  <c r="C27" i="40"/>
  <c r="T26" i="40"/>
  <c r="S26" i="40" s="1"/>
  <c r="L26" i="40" s="1"/>
  <c r="N26" i="40" s="1"/>
  <c r="J26" i="40"/>
  <c r="C26" i="40"/>
  <c r="T25" i="40"/>
  <c r="S25" i="40" s="1"/>
  <c r="L25" i="40" s="1"/>
  <c r="N25" i="40" s="1"/>
  <c r="J25" i="40"/>
  <c r="C25" i="40"/>
  <c r="T24" i="40"/>
  <c r="S24" i="40" s="1"/>
  <c r="L24" i="40" s="1"/>
  <c r="N24" i="40" s="1"/>
  <c r="J24" i="40"/>
  <c r="C24" i="40"/>
  <c r="T23" i="40"/>
  <c r="S23" i="40" s="1"/>
  <c r="L23" i="40" s="1"/>
  <c r="N23" i="40" s="1"/>
  <c r="J23" i="40"/>
  <c r="C23" i="40"/>
  <c r="T22" i="40"/>
  <c r="S22" i="40" s="1"/>
  <c r="L22" i="40" s="1"/>
  <c r="N22" i="40" s="1"/>
  <c r="J22" i="40"/>
  <c r="C22" i="40"/>
  <c r="T21" i="40"/>
  <c r="S21" i="40" s="1"/>
  <c r="L21" i="40" s="1"/>
  <c r="N21" i="40" s="1"/>
  <c r="J21" i="40"/>
  <c r="C21" i="40"/>
  <c r="T20" i="40"/>
  <c r="S20" i="40" s="1"/>
  <c r="L20" i="40" s="1"/>
  <c r="N20" i="40" s="1"/>
  <c r="J20" i="40"/>
  <c r="C20" i="40"/>
  <c r="T19" i="40"/>
  <c r="S19" i="40" s="1"/>
  <c r="L19" i="40" s="1"/>
  <c r="N19" i="40" s="1"/>
  <c r="J19" i="40"/>
  <c r="C19" i="40"/>
  <c r="T18" i="40"/>
  <c r="S18" i="40" s="1"/>
  <c r="L18" i="40" s="1"/>
  <c r="N18" i="40" s="1"/>
  <c r="J18" i="40"/>
  <c r="C18" i="40"/>
  <c r="T17" i="40"/>
  <c r="S17" i="40" s="1"/>
  <c r="L17" i="40" s="1"/>
  <c r="N17" i="40" s="1"/>
  <c r="J17" i="40"/>
  <c r="C17" i="40"/>
  <c r="T16" i="40"/>
  <c r="S16" i="40" s="1"/>
  <c r="L16" i="40" s="1"/>
  <c r="N16" i="40" s="1"/>
  <c r="J16" i="40"/>
  <c r="C16" i="40"/>
  <c r="T15" i="40"/>
  <c r="S15" i="40" s="1"/>
  <c r="L15" i="40" s="1"/>
  <c r="N15" i="40" s="1"/>
  <c r="J15" i="40"/>
  <c r="C15" i="40"/>
  <c r="T14" i="40"/>
  <c r="S14" i="40" s="1"/>
  <c r="L14" i="40" s="1"/>
  <c r="N14" i="40" s="1"/>
  <c r="J14" i="40"/>
  <c r="C14" i="40"/>
  <c r="T13" i="40"/>
  <c r="J13" i="40"/>
  <c r="C13" i="40"/>
  <c r="M8" i="40"/>
  <c r="M7" i="40"/>
  <c r="E5" i="40"/>
  <c r="C5" i="40"/>
  <c r="T42" i="39"/>
  <c r="J42" i="39"/>
  <c r="C42" i="39"/>
  <c r="T41" i="39"/>
  <c r="J41" i="39"/>
  <c r="C41" i="39"/>
  <c r="T40" i="39"/>
  <c r="J40" i="39"/>
  <c r="C40" i="39"/>
  <c r="T39" i="39"/>
  <c r="J39" i="39"/>
  <c r="C39" i="39"/>
  <c r="T38" i="39"/>
  <c r="J38" i="39"/>
  <c r="C38" i="39"/>
  <c r="T37" i="39"/>
  <c r="J37" i="39"/>
  <c r="C37" i="39"/>
  <c r="T36" i="39"/>
  <c r="J36" i="39"/>
  <c r="C36" i="39"/>
  <c r="T35" i="39"/>
  <c r="J35" i="39"/>
  <c r="C35" i="39"/>
  <c r="T34" i="39"/>
  <c r="J34" i="39"/>
  <c r="C34" i="39"/>
  <c r="T33" i="39"/>
  <c r="J33" i="39"/>
  <c r="C33" i="39"/>
  <c r="T32" i="39"/>
  <c r="J32" i="39"/>
  <c r="C32" i="39"/>
  <c r="T31" i="39"/>
  <c r="J31" i="39"/>
  <c r="C31" i="39"/>
  <c r="T30" i="39"/>
  <c r="J30" i="39"/>
  <c r="C30" i="39"/>
  <c r="T29" i="39"/>
  <c r="J29" i="39"/>
  <c r="C29" i="39"/>
  <c r="T28" i="39"/>
  <c r="J28" i="39"/>
  <c r="C28" i="39"/>
  <c r="T27" i="39"/>
  <c r="J27" i="39"/>
  <c r="C27" i="39"/>
  <c r="T26" i="39"/>
  <c r="J26" i="39"/>
  <c r="C26" i="39"/>
  <c r="T25" i="39"/>
  <c r="J25" i="39"/>
  <c r="C25" i="39"/>
  <c r="T24" i="39"/>
  <c r="J24" i="39"/>
  <c r="C24" i="39"/>
  <c r="T23" i="39"/>
  <c r="J23" i="39"/>
  <c r="C23" i="39"/>
  <c r="T22" i="39"/>
  <c r="J22" i="39"/>
  <c r="C22" i="39"/>
  <c r="T21" i="39"/>
  <c r="J21" i="39"/>
  <c r="C21" i="39"/>
  <c r="T20" i="39"/>
  <c r="J20" i="39"/>
  <c r="C20" i="39"/>
  <c r="T19" i="39"/>
  <c r="J19" i="39"/>
  <c r="C19" i="39"/>
  <c r="T18" i="39"/>
  <c r="J18" i="39"/>
  <c r="C18" i="39"/>
  <c r="T17" i="39"/>
  <c r="J17" i="39"/>
  <c r="C17" i="39"/>
  <c r="T16" i="39"/>
  <c r="J16" i="39"/>
  <c r="C16" i="39"/>
  <c r="T15" i="39"/>
  <c r="J15" i="39"/>
  <c r="C15" i="39"/>
  <c r="T14" i="39"/>
  <c r="J14" i="39"/>
  <c r="C14" i="39"/>
  <c r="T13" i="39"/>
  <c r="J13" i="39"/>
  <c r="C13" i="39"/>
  <c r="E9" i="39"/>
  <c r="M8" i="39"/>
  <c r="M7" i="39"/>
  <c r="E5" i="39"/>
  <c r="C5" i="39"/>
  <c r="T42" i="38"/>
  <c r="S42" i="38" s="1"/>
  <c r="L42" i="38" s="1"/>
  <c r="N42" i="38" s="1"/>
  <c r="J42" i="38"/>
  <c r="C42" i="38"/>
  <c r="T41" i="38"/>
  <c r="S41" i="38" s="1"/>
  <c r="L41" i="38" s="1"/>
  <c r="N41" i="38" s="1"/>
  <c r="J41" i="38"/>
  <c r="C41" i="38"/>
  <c r="T40" i="38"/>
  <c r="S40" i="38" s="1"/>
  <c r="L40" i="38" s="1"/>
  <c r="N40" i="38" s="1"/>
  <c r="J40" i="38"/>
  <c r="C40" i="38"/>
  <c r="T39" i="38"/>
  <c r="S39" i="38" s="1"/>
  <c r="L39" i="38" s="1"/>
  <c r="N39" i="38" s="1"/>
  <c r="J39" i="38"/>
  <c r="C39" i="38"/>
  <c r="T38" i="38"/>
  <c r="S38" i="38" s="1"/>
  <c r="L38" i="38" s="1"/>
  <c r="N38" i="38" s="1"/>
  <c r="J38" i="38"/>
  <c r="C38" i="38"/>
  <c r="T37" i="38"/>
  <c r="S37" i="38" s="1"/>
  <c r="L37" i="38" s="1"/>
  <c r="N37" i="38" s="1"/>
  <c r="J37" i="38"/>
  <c r="C37" i="38"/>
  <c r="T36" i="38"/>
  <c r="S36" i="38" s="1"/>
  <c r="L36" i="38" s="1"/>
  <c r="N36" i="38" s="1"/>
  <c r="P36" i="38" s="1"/>
  <c r="J36" i="38"/>
  <c r="C36" i="38"/>
  <c r="T35" i="38"/>
  <c r="S35" i="38" s="1"/>
  <c r="L35" i="38" s="1"/>
  <c r="N35" i="38" s="1"/>
  <c r="J35" i="38"/>
  <c r="C35" i="38"/>
  <c r="T34" i="38"/>
  <c r="S34" i="38" s="1"/>
  <c r="L34" i="38" s="1"/>
  <c r="N34" i="38" s="1"/>
  <c r="J34" i="38"/>
  <c r="C34" i="38"/>
  <c r="T33" i="38"/>
  <c r="S33" i="38" s="1"/>
  <c r="L33" i="38" s="1"/>
  <c r="N33" i="38" s="1"/>
  <c r="J33" i="38"/>
  <c r="C33" i="38"/>
  <c r="T32" i="38"/>
  <c r="S32" i="38" s="1"/>
  <c r="L32" i="38" s="1"/>
  <c r="N32" i="38" s="1"/>
  <c r="J32" i="38"/>
  <c r="C32" i="38"/>
  <c r="T31" i="38"/>
  <c r="S31" i="38" s="1"/>
  <c r="L31" i="38" s="1"/>
  <c r="N31" i="38" s="1"/>
  <c r="J31" i="38"/>
  <c r="C31" i="38"/>
  <c r="T30" i="38"/>
  <c r="S30" i="38" s="1"/>
  <c r="L30" i="38" s="1"/>
  <c r="N30" i="38" s="1"/>
  <c r="J30" i="38"/>
  <c r="C30" i="38"/>
  <c r="T29" i="38"/>
  <c r="S29" i="38" s="1"/>
  <c r="L29" i="38" s="1"/>
  <c r="N29" i="38" s="1"/>
  <c r="J29" i="38"/>
  <c r="C29" i="38"/>
  <c r="T28" i="38"/>
  <c r="S28" i="38" s="1"/>
  <c r="L28" i="38" s="1"/>
  <c r="N28" i="38" s="1"/>
  <c r="J28" i="38"/>
  <c r="C28" i="38"/>
  <c r="T27" i="38"/>
  <c r="S27" i="38" s="1"/>
  <c r="L27" i="38" s="1"/>
  <c r="N27" i="38" s="1"/>
  <c r="J27" i="38"/>
  <c r="C27" i="38"/>
  <c r="T26" i="38"/>
  <c r="S26" i="38" s="1"/>
  <c r="L26" i="38" s="1"/>
  <c r="N26" i="38" s="1"/>
  <c r="J26" i="38"/>
  <c r="C26" i="38"/>
  <c r="T25" i="38"/>
  <c r="S25" i="38" s="1"/>
  <c r="L25" i="38" s="1"/>
  <c r="N25" i="38" s="1"/>
  <c r="J25" i="38"/>
  <c r="C25" i="38"/>
  <c r="T24" i="38"/>
  <c r="S24" i="38" s="1"/>
  <c r="L24" i="38" s="1"/>
  <c r="N24" i="38" s="1"/>
  <c r="J24" i="38"/>
  <c r="C24" i="38"/>
  <c r="T23" i="38"/>
  <c r="S23" i="38" s="1"/>
  <c r="L23" i="38" s="1"/>
  <c r="N23" i="38" s="1"/>
  <c r="J23" i="38"/>
  <c r="C23" i="38"/>
  <c r="T22" i="38"/>
  <c r="S22" i="38" s="1"/>
  <c r="L22" i="38" s="1"/>
  <c r="N22" i="38" s="1"/>
  <c r="J22" i="38"/>
  <c r="C22" i="38"/>
  <c r="T21" i="38"/>
  <c r="S21" i="38" s="1"/>
  <c r="L21" i="38" s="1"/>
  <c r="N21" i="38" s="1"/>
  <c r="J21" i="38"/>
  <c r="C21" i="38"/>
  <c r="T20" i="38"/>
  <c r="S20" i="38" s="1"/>
  <c r="L20" i="38" s="1"/>
  <c r="N20" i="38" s="1"/>
  <c r="J20" i="38"/>
  <c r="C20" i="38"/>
  <c r="T19" i="38"/>
  <c r="S19" i="38" s="1"/>
  <c r="L19" i="38" s="1"/>
  <c r="N19" i="38" s="1"/>
  <c r="J19" i="38"/>
  <c r="C19" i="38"/>
  <c r="T18" i="38"/>
  <c r="S18" i="38" s="1"/>
  <c r="L18" i="38" s="1"/>
  <c r="N18" i="38" s="1"/>
  <c r="J18" i="38"/>
  <c r="C18" i="38"/>
  <c r="T17" i="38"/>
  <c r="S17" i="38" s="1"/>
  <c r="L17" i="38" s="1"/>
  <c r="N17" i="38" s="1"/>
  <c r="J17" i="38"/>
  <c r="C17" i="38"/>
  <c r="T16" i="38"/>
  <c r="S16" i="38" s="1"/>
  <c r="L16" i="38" s="1"/>
  <c r="N16" i="38" s="1"/>
  <c r="J16" i="38"/>
  <c r="C16" i="38"/>
  <c r="T15" i="38"/>
  <c r="S15" i="38" s="1"/>
  <c r="L15" i="38" s="1"/>
  <c r="N15" i="38" s="1"/>
  <c r="J15" i="38"/>
  <c r="C15" i="38"/>
  <c r="T14" i="38"/>
  <c r="S14" i="38" s="1"/>
  <c r="L14" i="38" s="1"/>
  <c r="N14" i="38" s="1"/>
  <c r="J14" i="38"/>
  <c r="C14" i="38"/>
  <c r="T13" i="38"/>
  <c r="J13" i="38"/>
  <c r="C13" i="38"/>
  <c r="M8" i="38"/>
  <c r="M7" i="38"/>
  <c r="E5" i="38"/>
  <c r="C5" i="38"/>
  <c r="T42" i="37"/>
  <c r="S42" i="37" s="1"/>
  <c r="L42" i="37" s="1"/>
  <c r="N42" i="37" s="1"/>
  <c r="J42" i="37"/>
  <c r="C42" i="37"/>
  <c r="T41" i="37"/>
  <c r="S41" i="37" s="1"/>
  <c r="L41" i="37" s="1"/>
  <c r="N41" i="37" s="1"/>
  <c r="P41" i="37" s="1"/>
  <c r="J41" i="37"/>
  <c r="C41" i="37"/>
  <c r="T40" i="37"/>
  <c r="S40" i="37" s="1"/>
  <c r="L40" i="37" s="1"/>
  <c r="N40" i="37" s="1"/>
  <c r="J40" i="37"/>
  <c r="C40" i="37"/>
  <c r="T39" i="37"/>
  <c r="S39" i="37" s="1"/>
  <c r="L39" i="37" s="1"/>
  <c r="N39" i="37" s="1"/>
  <c r="J39" i="37"/>
  <c r="C39" i="37"/>
  <c r="T38" i="37"/>
  <c r="S38" i="37" s="1"/>
  <c r="L38" i="37" s="1"/>
  <c r="N38" i="37" s="1"/>
  <c r="J38" i="37"/>
  <c r="C38" i="37"/>
  <c r="T37" i="37"/>
  <c r="S37" i="37" s="1"/>
  <c r="L37" i="37" s="1"/>
  <c r="N37" i="37" s="1"/>
  <c r="J37" i="37"/>
  <c r="C37" i="37"/>
  <c r="T36" i="37"/>
  <c r="S36" i="37" s="1"/>
  <c r="L36" i="37" s="1"/>
  <c r="N36" i="37" s="1"/>
  <c r="P36" i="37" s="1"/>
  <c r="J36" i="37"/>
  <c r="C36" i="37"/>
  <c r="T35" i="37"/>
  <c r="S35" i="37" s="1"/>
  <c r="L35" i="37" s="1"/>
  <c r="N35" i="37" s="1"/>
  <c r="J35" i="37"/>
  <c r="C35" i="37"/>
  <c r="T34" i="37"/>
  <c r="S34" i="37" s="1"/>
  <c r="L34" i="37" s="1"/>
  <c r="N34" i="37" s="1"/>
  <c r="J34" i="37"/>
  <c r="C34" i="37"/>
  <c r="T33" i="37"/>
  <c r="S33" i="37" s="1"/>
  <c r="L33" i="37" s="1"/>
  <c r="N33" i="37" s="1"/>
  <c r="J33" i="37"/>
  <c r="C33" i="37"/>
  <c r="T32" i="37"/>
  <c r="S32" i="37" s="1"/>
  <c r="L32" i="37" s="1"/>
  <c r="N32" i="37" s="1"/>
  <c r="J32" i="37"/>
  <c r="C32" i="37"/>
  <c r="T31" i="37"/>
  <c r="S31" i="37" s="1"/>
  <c r="L31" i="37" s="1"/>
  <c r="N31" i="37" s="1"/>
  <c r="J31" i="37"/>
  <c r="C31" i="37"/>
  <c r="T30" i="37"/>
  <c r="S30" i="37" s="1"/>
  <c r="L30" i="37" s="1"/>
  <c r="N30" i="37" s="1"/>
  <c r="J30" i="37"/>
  <c r="C30" i="37"/>
  <c r="T29" i="37"/>
  <c r="S29" i="37" s="1"/>
  <c r="L29" i="37" s="1"/>
  <c r="N29" i="37" s="1"/>
  <c r="J29" i="37"/>
  <c r="C29" i="37"/>
  <c r="T28" i="37"/>
  <c r="S28" i="37" s="1"/>
  <c r="L28" i="37" s="1"/>
  <c r="N28" i="37" s="1"/>
  <c r="J28" i="37"/>
  <c r="C28" i="37"/>
  <c r="T27" i="37"/>
  <c r="S27" i="37" s="1"/>
  <c r="L27" i="37" s="1"/>
  <c r="N27" i="37" s="1"/>
  <c r="J27" i="37"/>
  <c r="C27" i="37"/>
  <c r="T26" i="37"/>
  <c r="S26" i="37" s="1"/>
  <c r="L26" i="37" s="1"/>
  <c r="N26" i="37" s="1"/>
  <c r="J26" i="37"/>
  <c r="C26" i="37"/>
  <c r="T25" i="37"/>
  <c r="S25" i="37" s="1"/>
  <c r="L25" i="37" s="1"/>
  <c r="N25" i="37" s="1"/>
  <c r="J25" i="37"/>
  <c r="C25" i="37"/>
  <c r="T24" i="37"/>
  <c r="S24" i="37" s="1"/>
  <c r="L24" i="37" s="1"/>
  <c r="N24" i="37" s="1"/>
  <c r="J24" i="37"/>
  <c r="C24" i="37"/>
  <c r="T23" i="37"/>
  <c r="S23" i="37" s="1"/>
  <c r="L23" i="37" s="1"/>
  <c r="N23" i="37" s="1"/>
  <c r="J23" i="37"/>
  <c r="C23" i="37"/>
  <c r="T22" i="37"/>
  <c r="S22" i="37" s="1"/>
  <c r="L22" i="37" s="1"/>
  <c r="N22" i="37" s="1"/>
  <c r="J22" i="37"/>
  <c r="C22" i="37"/>
  <c r="T21" i="37"/>
  <c r="S21" i="37" s="1"/>
  <c r="L21" i="37" s="1"/>
  <c r="N21" i="37" s="1"/>
  <c r="J21" i="37"/>
  <c r="C21" i="37"/>
  <c r="T20" i="37"/>
  <c r="S20" i="37" s="1"/>
  <c r="L20" i="37" s="1"/>
  <c r="N20" i="37" s="1"/>
  <c r="J20" i="37"/>
  <c r="C20" i="37"/>
  <c r="T19" i="37"/>
  <c r="S19" i="37" s="1"/>
  <c r="L19" i="37" s="1"/>
  <c r="N19" i="37" s="1"/>
  <c r="J19" i="37"/>
  <c r="C19" i="37"/>
  <c r="T18" i="37"/>
  <c r="S18" i="37" s="1"/>
  <c r="L18" i="37" s="1"/>
  <c r="N18" i="37" s="1"/>
  <c r="J18" i="37"/>
  <c r="C18" i="37"/>
  <c r="T17" i="37"/>
  <c r="S17" i="37" s="1"/>
  <c r="L17" i="37" s="1"/>
  <c r="N17" i="37" s="1"/>
  <c r="J17" i="37"/>
  <c r="C17" i="37"/>
  <c r="T16" i="37"/>
  <c r="S16" i="37" s="1"/>
  <c r="L16" i="37" s="1"/>
  <c r="N16" i="37" s="1"/>
  <c r="J16" i="37"/>
  <c r="C16" i="37"/>
  <c r="T15" i="37"/>
  <c r="S15" i="37" s="1"/>
  <c r="L15" i="37" s="1"/>
  <c r="N15" i="37" s="1"/>
  <c r="J15" i="37"/>
  <c r="C15" i="37"/>
  <c r="T14" i="37"/>
  <c r="S14" i="37" s="1"/>
  <c r="L14" i="37" s="1"/>
  <c r="N14" i="37" s="1"/>
  <c r="J14" i="37"/>
  <c r="C14" i="37"/>
  <c r="T13" i="37"/>
  <c r="J13" i="37"/>
  <c r="C13" i="37"/>
  <c r="M8" i="37"/>
  <c r="M7" i="37"/>
  <c r="E5" i="37"/>
  <c r="C5" i="37"/>
  <c r="T42" i="36"/>
  <c r="S42" i="36" s="1"/>
  <c r="L42" i="36" s="1"/>
  <c r="N42" i="36" s="1"/>
  <c r="J42" i="36"/>
  <c r="C42" i="36"/>
  <c r="T41" i="36"/>
  <c r="S41" i="36" s="1"/>
  <c r="L41" i="36" s="1"/>
  <c r="N41" i="36" s="1"/>
  <c r="J41" i="36"/>
  <c r="C41" i="36"/>
  <c r="T40" i="36"/>
  <c r="S40" i="36" s="1"/>
  <c r="L40" i="36" s="1"/>
  <c r="N40" i="36" s="1"/>
  <c r="J40" i="36"/>
  <c r="C40" i="36"/>
  <c r="T39" i="36"/>
  <c r="S39" i="36" s="1"/>
  <c r="L39" i="36" s="1"/>
  <c r="N39" i="36" s="1"/>
  <c r="J39" i="36"/>
  <c r="C39" i="36"/>
  <c r="T38" i="36"/>
  <c r="S38" i="36" s="1"/>
  <c r="L38" i="36" s="1"/>
  <c r="N38" i="36" s="1"/>
  <c r="J38" i="36"/>
  <c r="C38" i="36"/>
  <c r="T37" i="36"/>
  <c r="S37" i="36" s="1"/>
  <c r="L37" i="36" s="1"/>
  <c r="N37" i="36" s="1"/>
  <c r="J37" i="36"/>
  <c r="C37" i="36"/>
  <c r="T36" i="36"/>
  <c r="S36" i="36" s="1"/>
  <c r="L36" i="36" s="1"/>
  <c r="N36" i="36" s="1"/>
  <c r="J36" i="36"/>
  <c r="C36" i="36"/>
  <c r="T35" i="36"/>
  <c r="S35" i="36" s="1"/>
  <c r="L35" i="36" s="1"/>
  <c r="N35" i="36" s="1"/>
  <c r="J35" i="36"/>
  <c r="C35" i="36"/>
  <c r="T34" i="36"/>
  <c r="S34" i="36" s="1"/>
  <c r="L34" i="36" s="1"/>
  <c r="N34" i="36" s="1"/>
  <c r="J34" i="36"/>
  <c r="C34" i="36"/>
  <c r="T33" i="36"/>
  <c r="S33" i="36" s="1"/>
  <c r="L33" i="36" s="1"/>
  <c r="N33" i="36" s="1"/>
  <c r="J33" i="36"/>
  <c r="C33" i="36"/>
  <c r="T32" i="36"/>
  <c r="S32" i="36" s="1"/>
  <c r="L32" i="36" s="1"/>
  <c r="N32" i="36" s="1"/>
  <c r="J32" i="36"/>
  <c r="C32" i="36"/>
  <c r="T31" i="36"/>
  <c r="S31" i="36" s="1"/>
  <c r="L31" i="36" s="1"/>
  <c r="N31" i="36" s="1"/>
  <c r="J31" i="36"/>
  <c r="C31" i="36"/>
  <c r="T30" i="36"/>
  <c r="S30" i="36" s="1"/>
  <c r="L30" i="36" s="1"/>
  <c r="N30" i="36" s="1"/>
  <c r="J30" i="36"/>
  <c r="C30" i="36"/>
  <c r="T29" i="36"/>
  <c r="S29" i="36" s="1"/>
  <c r="L29" i="36" s="1"/>
  <c r="N29" i="36" s="1"/>
  <c r="P29" i="36" s="1"/>
  <c r="J29" i="36"/>
  <c r="C29" i="36"/>
  <c r="T28" i="36"/>
  <c r="S28" i="36" s="1"/>
  <c r="L28" i="36" s="1"/>
  <c r="N28" i="36" s="1"/>
  <c r="J28" i="36"/>
  <c r="C28" i="36"/>
  <c r="T27" i="36"/>
  <c r="S27" i="36" s="1"/>
  <c r="L27" i="36" s="1"/>
  <c r="N27" i="36" s="1"/>
  <c r="J27" i="36"/>
  <c r="C27" i="36"/>
  <c r="T26" i="36"/>
  <c r="S26" i="36" s="1"/>
  <c r="L26" i="36" s="1"/>
  <c r="N26" i="36" s="1"/>
  <c r="J26" i="36"/>
  <c r="C26" i="36"/>
  <c r="T25" i="36"/>
  <c r="S25" i="36" s="1"/>
  <c r="L25" i="36" s="1"/>
  <c r="N25" i="36" s="1"/>
  <c r="J25" i="36"/>
  <c r="C25" i="36"/>
  <c r="T24" i="36"/>
  <c r="S24" i="36" s="1"/>
  <c r="L24" i="36" s="1"/>
  <c r="N24" i="36" s="1"/>
  <c r="J24" i="36"/>
  <c r="C24" i="36"/>
  <c r="T23" i="36"/>
  <c r="S23" i="36" s="1"/>
  <c r="L23" i="36" s="1"/>
  <c r="N23" i="36" s="1"/>
  <c r="J23" i="36"/>
  <c r="C23" i="36"/>
  <c r="T22" i="36"/>
  <c r="S22" i="36" s="1"/>
  <c r="L22" i="36" s="1"/>
  <c r="N22" i="36" s="1"/>
  <c r="J22" i="36"/>
  <c r="C22" i="36"/>
  <c r="T21" i="36"/>
  <c r="S21" i="36" s="1"/>
  <c r="L21" i="36" s="1"/>
  <c r="N21" i="36" s="1"/>
  <c r="J21" i="36"/>
  <c r="C21" i="36"/>
  <c r="T20" i="36"/>
  <c r="S20" i="36" s="1"/>
  <c r="L20" i="36" s="1"/>
  <c r="N20" i="36" s="1"/>
  <c r="J20" i="36"/>
  <c r="C20" i="36"/>
  <c r="T19" i="36"/>
  <c r="S19" i="36" s="1"/>
  <c r="L19" i="36" s="1"/>
  <c r="N19" i="36" s="1"/>
  <c r="J19" i="36"/>
  <c r="C19" i="36"/>
  <c r="T18" i="36"/>
  <c r="S18" i="36" s="1"/>
  <c r="L18" i="36" s="1"/>
  <c r="N18" i="36" s="1"/>
  <c r="J18" i="36"/>
  <c r="C18" i="36"/>
  <c r="T17" i="36"/>
  <c r="S17" i="36" s="1"/>
  <c r="L17" i="36" s="1"/>
  <c r="N17" i="36" s="1"/>
  <c r="J17" i="36"/>
  <c r="C17" i="36"/>
  <c r="T16" i="36"/>
  <c r="S16" i="36" s="1"/>
  <c r="L16" i="36" s="1"/>
  <c r="N16" i="36" s="1"/>
  <c r="J16" i="36"/>
  <c r="C16" i="36"/>
  <c r="T15" i="36"/>
  <c r="S15" i="36" s="1"/>
  <c r="L15" i="36" s="1"/>
  <c r="N15" i="36" s="1"/>
  <c r="J15" i="36"/>
  <c r="C15" i="36"/>
  <c r="T14" i="36"/>
  <c r="S14" i="36" s="1"/>
  <c r="L14" i="36" s="1"/>
  <c r="N14" i="36" s="1"/>
  <c r="J14" i="36"/>
  <c r="C14" i="36"/>
  <c r="T13" i="36"/>
  <c r="J13" i="36"/>
  <c r="C13" i="36"/>
  <c r="M8" i="36"/>
  <c r="M7" i="36"/>
  <c r="E5" i="36"/>
  <c r="C5" i="36"/>
  <c r="T42" i="35"/>
  <c r="S42" i="35" s="1"/>
  <c r="L42" i="35" s="1"/>
  <c r="N42" i="35" s="1"/>
  <c r="J42" i="35"/>
  <c r="C42" i="35"/>
  <c r="T41" i="35"/>
  <c r="S41" i="35" s="1"/>
  <c r="L41" i="35" s="1"/>
  <c r="N41" i="35" s="1"/>
  <c r="J41" i="35"/>
  <c r="C41" i="35"/>
  <c r="T40" i="35"/>
  <c r="S40" i="35" s="1"/>
  <c r="L40" i="35" s="1"/>
  <c r="N40" i="35" s="1"/>
  <c r="J40" i="35"/>
  <c r="C40" i="35"/>
  <c r="T39" i="35"/>
  <c r="S39" i="35" s="1"/>
  <c r="L39" i="35" s="1"/>
  <c r="N39" i="35" s="1"/>
  <c r="J39" i="35"/>
  <c r="C39" i="35"/>
  <c r="T38" i="35"/>
  <c r="S38" i="35" s="1"/>
  <c r="L38" i="35" s="1"/>
  <c r="N38" i="35" s="1"/>
  <c r="J38" i="35"/>
  <c r="C38" i="35"/>
  <c r="T37" i="35"/>
  <c r="S37" i="35" s="1"/>
  <c r="L37" i="35" s="1"/>
  <c r="N37" i="35" s="1"/>
  <c r="J37" i="35"/>
  <c r="C37" i="35"/>
  <c r="T36" i="35"/>
  <c r="S36" i="35" s="1"/>
  <c r="L36" i="35" s="1"/>
  <c r="N36" i="35" s="1"/>
  <c r="J36" i="35"/>
  <c r="C36" i="35"/>
  <c r="T35" i="35"/>
  <c r="S35" i="35" s="1"/>
  <c r="L35" i="35" s="1"/>
  <c r="N35" i="35" s="1"/>
  <c r="J35" i="35"/>
  <c r="C35" i="35"/>
  <c r="T34" i="35"/>
  <c r="S34" i="35" s="1"/>
  <c r="L34" i="35" s="1"/>
  <c r="N34" i="35" s="1"/>
  <c r="J34" i="35"/>
  <c r="C34" i="35"/>
  <c r="T33" i="35"/>
  <c r="S33" i="35" s="1"/>
  <c r="L33" i="35" s="1"/>
  <c r="N33" i="35" s="1"/>
  <c r="J33" i="35"/>
  <c r="C33" i="35"/>
  <c r="T32" i="35"/>
  <c r="S32" i="35" s="1"/>
  <c r="L32" i="35" s="1"/>
  <c r="N32" i="35" s="1"/>
  <c r="J32" i="35"/>
  <c r="C32" i="35"/>
  <c r="T31" i="35"/>
  <c r="S31" i="35" s="1"/>
  <c r="L31" i="35" s="1"/>
  <c r="N31" i="35" s="1"/>
  <c r="P31" i="35" s="1"/>
  <c r="J31" i="35"/>
  <c r="C31" i="35"/>
  <c r="T30" i="35"/>
  <c r="S30" i="35" s="1"/>
  <c r="L30" i="35" s="1"/>
  <c r="N30" i="35" s="1"/>
  <c r="J30" i="35"/>
  <c r="C30" i="35"/>
  <c r="T29" i="35"/>
  <c r="S29" i="35" s="1"/>
  <c r="L29" i="35" s="1"/>
  <c r="N29" i="35" s="1"/>
  <c r="J29" i="35"/>
  <c r="C29" i="35"/>
  <c r="T28" i="35"/>
  <c r="S28" i="35" s="1"/>
  <c r="L28" i="35" s="1"/>
  <c r="N28" i="35" s="1"/>
  <c r="J28" i="35"/>
  <c r="C28" i="35"/>
  <c r="T27" i="35"/>
  <c r="S27" i="35" s="1"/>
  <c r="L27" i="35" s="1"/>
  <c r="N27" i="35" s="1"/>
  <c r="J27" i="35"/>
  <c r="C27" i="35"/>
  <c r="T26" i="35"/>
  <c r="S26" i="35" s="1"/>
  <c r="L26" i="35" s="1"/>
  <c r="N26" i="35" s="1"/>
  <c r="P26" i="35" s="1"/>
  <c r="J26" i="35"/>
  <c r="C26" i="35"/>
  <c r="T25" i="35"/>
  <c r="S25" i="35" s="1"/>
  <c r="L25" i="35" s="1"/>
  <c r="N25" i="35" s="1"/>
  <c r="J25" i="35"/>
  <c r="C25" i="35"/>
  <c r="T24" i="35"/>
  <c r="S24" i="35" s="1"/>
  <c r="L24" i="35" s="1"/>
  <c r="N24" i="35" s="1"/>
  <c r="J24" i="35"/>
  <c r="C24" i="35"/>
  <c r="T23" i="35"/>
  <c r="S23" i="35" s="1"/>
  <c r="L23" i="35" s="1"/>
  <c r="N23" i="35" s="1"/>
  <c r="J23" i="35"/>
  <c r="C23" i="35"/>
  <c r="T22" i="35"/>
  <c r="S22" i="35" s="1"/>
  <c r="L22" i="35" s="1"/>
  <c r="N22" i="35" s="1"/>
  <c r="J22" i="35"/>
  <c r="C22" i="35"/>
  <c r="T21" i="35"/>
  <c r="S21" i="35" s="1"/>
  <c r="L21" i="35" s="1"/>
  <c r="N21" i="35" s="1"/>
  <c r="J21" i="35"/>
  <c r="C21" i="35"/>
  <c r="T20" i="35"/>
  <c r="S20" i="35" s="1"/>
  <c r="L20" i="35" s="1"/>
  <c r="N20" i="35" s="1"/>
  <c r="J20" i="35"/>
  <c r="C20" i="35"/>
  <c r="T19" i="35"/>
  <c r="S19" i="35" s="1"/>
  <c r="L19" i="35" s="1"/>
  <c r="N19" i="35" s="1"/>
  <c r="J19" i="35"/>
  <c r="C19" i="35"/>
  <c r="T18" i="35"/>
  <c r="S18" i="35" s="1"/>
  <c r="L18" i="35" s="1"/>
  <c r="N18" i="35" s="1"/>
  <c r="J18" i="35"/>
  <c r="C18" i="35"/>
  <c r="T17" i="35"/>
  <c r="S17" i="35" s="1"/>
  <c r="L17" i="35" s="1"/>
  <c r="N17" i="35" s="1"/>
  <c r="P17" i="35" s="1"/>
  <c r="J17" i="35"/>
  <c r="C17" i="35"/>
  <c r="T16" i="35"/>
  <c r="S16" i="35" s="1"/>
  <c r="L16" i="35" s="1"/>
  <c r="N16" i="35" s="1"/>
  <c r="J16" i="35"/>
  <c r="C16" i="35"/>
  <c r="T15" i="35"/>
  <c r="S15" i="35" s="1"/>
  <c r="L15" i="35" s="1"/>
  <c r="N15" i="35" s="1"/>
  <c r="J15" i="35"/>
  <c r="C15" i="35"/>
  <c r="T14" i="35"/>
  <c r="S14" i="35" s="1"/>
  <c r="L14" i="35" s="1"/>
  <c r="N14" i="35" s="1"/>
  <c r="P14" i="35" s="1"/>
  <c r="J14" i="35"/>
  <c r="C14" i="35"/>
  <c r="T13" i="35"/>
  <c r="J13" i="35"/>
  <c r="C13" i="35"/>
  <c r="M8" i="35"/>
  <c r="M7" i="35"/>
  <c r="E5" i="35"/>
  <c r="C5" i="35"/>
  <c r="T42" i="34"/>
  <c r="S42" i="34" s="1"/>
  <c r="L42" i="34" s="1"/>
  <c r="N42" i="34" s="1"/>
  <c r="J42" i="34"/>
  <c r="C42" i="34"/>
  <c r="T41" i="34"/>
  <c r="S41" i="34" s="1"/>
  <c r="L41" i="34" s="1"/>
  <c r="N41" i="34" s="1"/>
  <c r="J41" i="34"/>
  <c r="C41" i="34"/>
  <c r="T40" i="34"/>
  <c r="S40" i="34" s="1"/>
  <c r="L40" i="34" s="1"/>
  <c r="N40" i="34" s="1"/>
  <c r="J40" i="34"/>
  <c r="C40" i="34"/>
  <c r="T39" i="34"/>
  <c r="S39" i="34" s="1"/>
  <c r="L39" i="34" s="1"/>
  <c r="N39" i="34" s="1"/>
  <c r="J39" i="34"/>
  <c r="C39" i="34"/>
  <c r="T38" i="34"/>
  <c r="S38" i="34" s="1"/>
  <c r="L38" i="34" s="1"/>
  <c r="N38" i="34" s="1"/>
  <c r="J38" i="34"/>
  <c r="C38" i="34"/>
  <c r="T37" i="34"/>
  <c r="S37" i="34" s="1"/>
  <c r="L37" i="34" s="1"/>
  <c r="N37" i="34" s="1"/>
  <c r="J37" i="34"/>
  <c r="C37" i="34"/>
  <c r="T36" i="34"/>
  <c r="S36" i="34" s="1"/>
  <c r="L36" i="34" s="1"/>
  <c r="N36" i="34" s="1"/>
  <c r="J36" i="34"/>
  <c r="C36" i="34"/>
  <c r="T35" i="34"/>
  <c r="S35" i="34" s="1"/>
  <c r="L35" i="34" s="1"/>
  <c r="N35" i="34" s="1"/>
  <c r="J35" i="34"/>
  <c r="C35" i="34"/>
  <c r="T34" i="34"/>
  <c r="S34" i="34" s="1"/>
  <c r="L34" i="34" s="1"/>
  <c r="N34" i="34" s="1"/>
  <c r="J34" i="34"/>
  <c r="C34" i="34"/>
  <c r="T33" i="34"/>
  <c r="S33" i="34" s="1"/>
  <c r="L33" i="34" s="1"/>
  <c r="N33" i="34" s="1"/>
  <c r="J33" i="34"/>
  <c r="C33" i="34"/>
  <c r="T32" i="34"/>
  <c r="S32" i="34" s="1"/>
  <c r="L32" i="34" s="1"/>
  <c r="N32" i="34" s="1"/>
  <c r="J32" i="34"/>
  <c r="C32" i="34"/>
  <c r="T31" i="34"/>
  <c r="S31" i="34" s="1"/>
  <c r="L31" i="34" s="1"/>
  <c r="N31" i="34" s="1"/>
  <c r="J31" i="34"/>
  <c r="C31" i="34"/>
  <c r="T30" i="34"/>
  <c r="S30" i="34" s="1"/>
  <c r="L30" i="34" s="1"/>
  <c r="N30" i="34" s="1"/>
  <c r="J30" i="34"/>
  <c r="C30" i="34"/>
  <c r="T29" i="34"/>
  <c r="S29" i="34" s="1"/>
  <c r="L29" i="34" s="1"/>
  <c r="N29" i="34" s="1"/>
  <c r="J29" i="34"/>
  <c r="C29" i="34"/>
  <c r="T28" i="34"/>
  <c r="S28" i="34" s="1"/>
  <c r="L28" i="34" s="1"/>
  <c r="N28" i="34" s="1"/>
  <c r="J28" i="34"/>
  <c r="C28" i="34"/>
  <c r="T27" i="34"/>
  <c r="S27" i="34" s="1"/>
  <c r="L27" i="34" s="1"/>
  <c r="N27" i="34" s="1"/>
  <c r="J27" i="34"/>
  <c r="C27" i="34"/>
  <c r="T26" i="34"/>
  <c r="S26" i="34" s="1"/>
  <c r="L26" i="34" s="1"/>
  <c r="N26" i="34" s="1"/>
  <c r="J26" i="34"/>
  <c r="C26" i="34"/>
  <c r="T25" i="34"/>
  <c r="S25" i="34" s="1"/>
  <c r="L25" i="34" s="1"/>
  <c r="N25" i="34" s="1"/>
  <c r="J25" i="34"/>
  <c r="C25" i="34"/>
  <c r="T24" i="34"/>
  <c r="S24" i="34" s="1"/>
  <c r="L24" i="34" s="1"/>
  <c r="N24" i="34" s="1"/>
  <c r="J24" i="34"/>
  <c r="C24" i="34"/>
  <c r="T23" i="34"/>
  <c r="S23" i="34" s="1"/>
  <c r="L23" i="34" s="1"/>
  <c r="N23" i="34" s="1"/>
  <c r="J23" i="34"/>
  <c r="C23" i="34"/>
  <c r="T22" i="34"/>
  <c r="S22" i="34" s="1"/>
  <c r="L22" i="34" s="1"/>
  <c r="N22" i="34" s="1"/>
  <c r="J22" i="34"/>
  <c r="C22" i="34"/>
  <c r="T21" i="34"/>
  <c r="S21" i="34" s="1"/>
  <c r="L21" i="34" s="1"/>
  <c r="N21" i="34" s="1"/>
  <c r="J21" i="34"/>
  <c r="C21" i="34"/>
  <c r="T20" i="34"/>
  <c r="S20" i="34" s="1"/>
  <c r="L20" i="34" s="1"/>
  <c r="N20" i="34" s="1"/>
  <c r="J20" i="34"/>
  <c r="C20" i="34"/>
  <c r="T19" i="34"/>
  <c r="S19" i="34" s="1"/>
  <c r="L19" i="34" s="1"/>
  <c r="N19" i="34" s="1"/>
  <c r="J19" i="34"/>
  <c r="C19" i="34"/>
  <c r="T18" i="34"/>
  <c r="S18" i="34" s="1"/>
  <c r="L18" i="34" s="1"/>
  <c r="N18" i="34" s="1"/>
  <c r="J18" i="34"/>
  <c r="C18" i="34"/>
  <c r="T17" i="34"/>
  <c r="S17" i="34" s="1"/>
  <c r="L17" i="34" s="1"/>
  <c r="N17" i="34" s="1"/>
  <c r="J17" i="34"/>
  <c r="C17" i="34"/>
  <c r="T16" i="34"/>
  <c r="S16" i="34" s="1"/>
  <c r="L16" i="34" s="1"/>
  <c r="N16" i="34" s="1"/>
  <c r="J16" i="34"/>
  <c r="C16" i="34"/>
  <c r="T15" i="34"/>
  <c r="S15" i="34" s="1"/>
  <c r="L15" i="34" s="1"/>
  <c r="N15" i="34" s="1"/>
  <c r="J15" i="34"/>
  <c r="C15" i="34"/>
  <c r="T14" i="34"/>
  <c r="S14" i="34" s="1"/>
  <c r="L14" i="34" s="1"/>
  <c r="N14" i="34" s="1"/>
  <c r="J14" i="34"/>
  <c r="C14" i="34"/>
  <c r="T13" i="34"/>
  <c r="J13" i="34"/>
  <c r="C13" i="34"/>
  <c r="M8" i="34"/>
  <c r="E5" i="34"/>
  <c r="C5" i="34"/>
  <c r="T42" i="33"/>
  <c r="S42" i="33" s="1"/>
  <c r="L42" i="33" s="1"/>
  <c r="N42" i="33" s="1"/>
  <c r="J42" i="33"/>
  <c r="C42" i="33"/>
  <c r="T41" i="33"/>
  <c r="S41" i="33" s="1"/>
  <c r="L41" i="33" s="1"/>
  <c r="N41" i="33" s="1"/>
  <c r="J41" i="33"/>
  <c r="C41" i="33"/>
  <c r="T40" i="33"/>
  <c r="S40" i="33" s="1"/>
  <c r="L40" i="33" s="1"/>
  <c r="N40" i="33" s="1"/>
  <c r="J40" i="33"/>
  <c r="C40" i="33"/>
  <c r="T39" i="33"/>
  <c r="S39" i="33" s="1"/>
  <c r="L39" i="33" s="1"/>
  <c r="N39" i="33" s="1"/>
  <c r="J39" i="33"/>
  <c r="C39" i="33"/>
  <c r="T38" i="33"/>
  <c r="S38" i="33" s="1"/>
  <c r="L38" i="33" s="1"/>
  <c r="N38" i="33" s="1"/>
  <c r="J38" i="33"/>
  <c r="C38" i="33"/>
  <c r="T37" i="33"/>
  <c r="S37" i="33" s="1"/>
  <c r="L37" i="33" s="1"/>
  <c r="N37" i="33" s="1"/>
  <c r="J37" i="33"/>
  <c r="C37" i="33"/>
  <c r="T36" i="33"/>
  <c r="S36" i="33" s="1"/>
  <c r="L36" i="33" s="1"/>
  <c r="N36" i="33" s="1"/>
  <c r="P36" i="33" s="1"/>
  <c r="J36" i="33"/>
  <c r="C36" i="33"/>
  <c r="T35" i="33"/>
  <c r="S35" i="33" s="1"/>
  <c r="L35" i="33" s="1"/>
  <c r="N35" i="33" s="1"/>
  <c r="J35" i="33"/>
  <c r="C35" i="33"/>
  <c r="T34" i="33"/>
  <c r="S34" i="33" s="1"/>
  <c r="L34" i="33" s="1"/>
  <c r="N34" i="33" s="1"/>
  <c r="J34" i="33"/>
  <c r="C34" i="33"/>
  <c r="T33" i="33"/>
  <c r="S33" i="33" s="1"/>
  <c r="L33" i="33" s="1"/>
  <c r="N33" i="33" s="1"/>
  <c r="J33" i="33"/>
  <c r="C33" i="33"/>
  <c r="T32" i="33"/>
  <c r="S32" i="33" s="1"/>
  <c r="L32" i="33" s="1"/>
  <c r="N32" i="33" s="1"/>
  <c r="J32" i="33"/>
  <c r="C32" i="33"/>
  <c r="T31" i="33"/>
  <c r="S31" i="33" s="1"/>
  <c r="L31" i="33" s="1"/>
  <c r="N31" i="33" s="1"/>
  <c r="J31" i="33"/>
  <c r="C31" i="33"/>
  <c r="T30" i="33"/>
  <c r="S30" i="33" s="1"/>
  <c r="L30" i="33" s="1"/>
  <c r="N30" i="33" s="1"/>
  <c r="J30" i="33"/>
  <c r="C30" i="33"/>
  <c r="T29" i="33"/>
  <c r="S29" i="33" s="1"/>
  <c r="L29" i="33" s="1"/>
  <c r="N29" i="33" s="1"/>
  <c r="J29" i="33"/>
  <c r="C29" i="33"/>
  <c r="T28" i="33"/>
  <c r="S28" i="33" s="1"/>
  <c r="L28" i="33" s="1"/>
  <c r="N28" i="33" s="1"/>
  <c r="J28" i="33"/>
  <c r="C28" i="33"/>
  <c r="T27" i="33"/>
  <c r="S27" i="33" s="1"/>
  <c r="L27" i="33" s="1"/>
  <c r="N27" i="33" s="1"/>
  <c r="J27" i="33"/>
  <c r="C27" i="33"/>
  <c r="T26" i="33"/>
  <c r="S26" i="33" s="1"/>
  <c r="L26" i="33" s="1"/>
  <c r="N26" i="33" s="1"/>
  <c r="J26" i="33"/>
  <c r="C26" i="33"/>
  <c r="T25" i="33"/>
  <c r="S25" i="33" s="1"/>
  <c r="L25" i="33" s="1"/>
  <c r="N25" i="33" s="1"/>
  <c r="J25" i="33"/>
  <c r="C25" i="33"/>
  <c r="T24" i="33"/>
  <c r="S24" i="33" s="1"/>
  <c r="L24" i="33" s="1"/>
  <c r="N24" i="33" s="1"/>
  <c r="J24" i="33"/>
  <c r="C24" i="33"/>
  <c r="T23" i="33"/>
  <c r="S23" i="33" s="1"/>
  <c r="L23" i="33" s="1"/>
  <c r="N23" i="33" s="1"/>
  <c r="J23" i="33"/>
  <c r="C23" i="33"/>
  <c r="T22" i="33"/>
  <c r="S22" i="33" s="1"/>
  <c r="L22" i="33" s="1"/>
  <c r="N22" i="33" s="1"/>
  <c r="J22" i="33"/>
  <c r="C22" i="33"/>
  <c r="T21" i="33"/>
  <c r="S21" i="33" s="1"/>
  <c r="L21" i="33" s="1"/>
  <c r="N21" i="33" s="1"/>
  <c r="J21" i="33"/>
  <c r="C21" i="33"/>
  <c r="T20" i="33"/>
  <c r="S20" i="33" s="1"/>
  <c r="L20" i="33" s="1"/>
  <c r="N20" i="33" s="1"/>
  <c r="J20" i="33"/>
  <c r="C20" i="33"/>
  <c r="T19" i="33"/>
  <c r="S19" i="33" s="1"/>
  <c r="L19" i="33" s="1"/>
  <c r="N19" i="33" s="1"/>
  <c r="J19" i="33"/>
  <c r="C19" i="33"/>
  <c r="T18" i="33"/>
  <c r="S18" i="33" s="1"/>
  <c r="L18" i="33" s="1"/>
  <c r="N18" i="33" s="1"/>
  <c r="J18" i="33"/>
  <c r="C18" i="33"/>
  <c r="T17" i="33"/>
  <c r="S17" i="33" s="1"/>
  <c r="L17" i="33" s="1"/>
  <c r="N17" i="33" s="1"/>
  <c r="J17" i="33"/>
  <c r="C17" i="33"/>
  <c r="T16" i="33"/>
  <c r="S16" i="33" s="1"/>
  <c r="L16" i="33" s="1"/>
  <c r="N16" i="33" s="1"/>
  <c r="J16" i="33"/>
  <c r="C16" i="33"/>
  <c r="T15" i="33"/>
  <c r="S15" i="33" s="1"/>
  <c r="L15" i="33" s="1"/>
  <c r="N15" i="33" s="1"/>
  <c r="J15" i="33"/>
  <c r="C15" i="33"/>
  <c r="T14" i="33"/>
  <c r="S14" i="33" s="1"/>
  <c r="L14" i="33" s="1"/>
  <c r="N14" i="33" s="1"/>
  <c r="J14" i="33"/>
  <c r="C14" i="33"/>
  <c r="T13" i="33"/>
  <c r="J13" i="33"/>
  <c r="C13" i="33"/>
  <c r="M8" i="33"/>
  <c r="M7" i="33"/>
  <c r="E5" i="33"/>
  <c r="C5" i="33"/>
  <c r="T42" i="32"/>
  <c r="S42" i="32" s="1"/>
  <c r="L42" i="32" s="1"/>
  <c r="N42" i="32" s="1"/>
  <c r="J42" i="32"/>
  <c r="C42" i="32"/>
  <c r="T41" i="32"/>
  <c r="S41" i="32" s="1"/>
  <c r="L41" i="32" s="1"/>
  <c r="N41" i="32" s="1"/>
  <c r="P41" i="32" s="1"/>
  <c r="J41" i="32"/>
  <c r="C41" i="32"/>
  <c r="T40" i="32"/>
  <c r="S40" i="32" s="1"/>
  <c r="L40" i="32" s="1"/>
  <c r="N40" i="32" s="1"/>
  <c r="J40" i="32"/>
  <c r="C40" i="32"/>
  <c r="T39" i="32"/>
  <c r="S39" i="32" s="1"/>
  <c r="L39" i="32" s="1"/>
  <c r="N39" i="32" s="1"/>
  <c r="J39" i="32"/>
  <c r="C39" i="32"/>
  <c r="T38" i="32"/>
  <c r="S38" i="32" s="1"/>
  <c r="L38" i="32" s="1"/>
  <c r="N38" i="32" s="1"/>
  <c r="J38" i="32"/>
  <c r="C38" i="32"/>
  <c r="T37" i="32"/>
  <c r="S37" i="32" s="1"/>
  <c r="L37" i="32" s="1"/>
  <c r="N37" i="32" s="1"/>
  <c r="J37" i="32"/>
  <c r="C37" i="32"/>
  <c r="T36" i="32"/>
  <c r="S36" i="32" s="1"/>
  <c r="L36" i="32" s="1"/>
  <c r="N36" i="32" s="1"/>
  <c r="J36" i="32"/>
  <c r="C36" i="32"/>
  <c r="T35" i="32"/>
  <c r="S35" i="32" s="1"/>
  <c r="L35" i="32" s="1"/>
  <c r="N35" i="32" s="1"/>
  <c r="J35" i="32"/>
  <c r="C35" i="32"/>
  <c r="T34" i="32"/>
  <c r="S34" i="32" s="1"/>
  <c r="L34" i="32" s="1"/>
  <c r="N34" i="32" s="1"/>
  <c r="J34" i="32"/>
  <c r="C34" i="32"/>
  <c r="T33" i="32"/>
  <c r="S33" i="32" s="1"/>
  <c r="L33" i="32" s="1"/>
  <c r="N33" i="32" s="1"/>
  <c r="J33" i="32"/>
  <c r="C33" i="32"/>
  <c r="T32" i="32"/>
  <c r="S32" i="32" s="1"/>
  <c r="L32" i="32" s="1"/>
  <c r="N32" i="32" s="1"/>
  <c r="J32" i="32"/>
  <c r="C32" i="32"/>
  <c r="T31" i="32"/>
  <c r="S31" i="32" s="1"/>
  <c r="L31" i="32" s="1"/>
  <c r="N31" i="32" s="1"/>
  <c r="J31" i="32"/>
  <c r="C31" i="32"/>
  <c r="T30" i="32"/>
  <c r="S30" i="32" s="1"/>
  <c r="L30" i="32" s="1"/>
  <c r="N30" i="32" s="1"/>
  <c r="J30" i="32"/>
  <c r="C30" i="32"/>
  <c r="T29" i="32"/>
  <c r="S29" i="32" s="1"/>
  <c r="L29" i="32" s="1"/>
  <c r="N29" i="32" s="1"/>
  <c r="P29" i="32" s="1"/>
  <c r="J29" i="32"/>
  <c r="C29" i="32"/>
  <c r="T28" i="32"/>
  <c r="S28" i="32" s="1"/>
  <c r="L28" i="32" s="1"/>
  <c r="N28" i="32" s="1"/>
  <c r="J28" i="32"/>
  <c r="C28" i="32"/>
  <c r="T27" i="32"/>
  <c r="S27" i="32" s="1"/>
  <c r="L27" i="32" s="1"/>
  <c r="N27" i="32" s="1"/>
  <c r="J27" i="32"/>
  <c r="C27" i="32"/>
  <c r="T26" i="32"/>
  <c r="S26" i="32" s="1"/>
  <c r="L26" i="32" s="1"/>
  <c r="N26" i="32" s="1"/>
  <c r="J26" i="32"/>
  <c r="C26" i="32"/>
  <c r="T25" i="32"/>
  <c r="S25" i="32" s="1"/>
  <c r="L25" i="32" s="1"/>
  <c r="N25" i="32" s="1"/>
  <c r="J25" i="32"/>
  <c r="C25" i="32"/>
  <c r="T24" i="32"/>
  <c r="S24" i="32" s="1"/>
  <c r="L24" i="32" s="1"/>
  <c r="N24" i="32" s="1"/>
  <c r="J24" i="32"/>
  <c r="C24" i="32"/>
  <c r="T23" i="32"/>
  <c r="S23" i="32" s="1"/>
  <c r="L23" i="32" s="1"/>
  <c r="N23" i="32" s="1"/>
  <c r="J23" i="32"/>
  <c r="C23" i="32"/>
  <c r="T22" i="32"/>
  <c r="S22" i="32" s="1"/>
  <c r="L22" i="32" s="1"/>
  <c r="N22" i="32" s="1"/>
  <c r="J22" i="32"/>
  <c r="C22" i="32"/>
  <c r="T21" i="32"/>
  <c r="S21" i="32" s="1"/>
  <c r="L21" i="32" s="1"/>
  <c r="N21" i="32" s="1"/>
  <c r="J21" i="32"/>
  <c r="C21" i="32"/>
  <c r="T20" i="32"/>
  <c r="S20" i="32" s="1"/>
  <c r="L20" i="32" s="1"/>
  <c r="N20" i="32" s="1"/>
  <c r="J20" i="32"/>
  <c r="C20" i="32"/>
  <c r="T19" i="32"/>
  <c r="S19" i="32" s="1"/>
  <c r="L19" i="32" s="1"/>
  <c r="N19" i="32" s="1"/>
  <c r="J19" i="32"/>
  <c r="C19" i="32"/>
  <c r="T18" i="32"/>
  <c r="S18" i="32" s="1"/>
  <c r="L18" i="32" s="1"/>
  <c r="N18" i="32" s="1"/>
  <c r="J18" i="32"/>
  <c r="C18" i="32"/>
  <c r="T17" i="32"/>
  <c r="S17" i="32" s="1"/>
  <c r="L17" i="32" s="1"/>
  <c r="N17" i="32" s="1"/>
  <c r="J17" i="32"/>
  <c r="C17" i="32"/>
  <c r="T16" i="32"/>
  <c r="S16" i="32" s="1"/>
  <c r="L16" i="32" s="1"/>
  <c r="N16" i="32" s="1"/>
  <c r="J16" i="32"/>
  <c r="C16" i="32"/>
  <c r="T15" i="32"/>
  <c r="S15" i="32" s="1"/>
  <c r="L15" i="32" s="1"/>
  <c r="N15" i="32" s="1"/>
  <c r="J15" i="32"/>
  <c r="C15" i="32"/>
  <c r="T14" i="32"/>
  <c r="S14" i="32" s="1"/>
  <c r="L14" i="32" s="1"/>
  <c r="N14" i="32" s="1"/>
  <c r="J14" i="32"/>
  <c r="C14" i="32"/>
  <c r="T13" i="32"/>
  <c r="J13" i="32"/>
  <c r="C13" i="32"/>
  <c r="M8" i="32"/>
  <c r="M7" i="32"/>
  <c r="E5" i="32"/>
  <c r="C5" i="32"/>
  <c r="T42" i="31"/>
  <c r="S42" i="31" s="1"/>
  <c r="L42" i="31" s="1"/>
  <c r="N42" i="31" s="1"/>
  <c r="J42" i="31"/>
  <c r="C42" i="31"/>
  <c r="T41" i="31"/>
  <c r="S41" i="31" s="1"/>
  <c r="L41" i="31" s="1"/>
  <c r="N41" i="31" s="1"/>
  <c r="J41" i="31"/>
  <c r="C41" i="31"/>
  <c r="T40" i="31"/>
  <c r="S40" i="31" s="1"/>
  <c r="L40" i="31" s="1"/>
  <c r="N40" i="31" s="1"/>
  <c r="J40" i="31"/>
  <c r="C40" i="31"/>
  <c r="T39" i="31"/>
  <c r="S39" i="31" s="1"/>
  <c r="L39" i="31" s="1"/>
  <c r="N39" i="31" s="1"/>
  <c r="J39" i="31"/>
  <c r="C39" i="31"/>
  <c r="T38" i="31"/>
  <c r="S38" i="31" s="1"/>
  <c r="L38" i="31" s="1"/>
  <c r="N38" i="31" s="1"/>
  <c r="J38" i="31"/>
  <c r="C38" i="31"/>
  <c r="T37" i="31"/>
  <c r="S37" i="31" s="1"/>
  <c r="L37" i="31" s="1"/>
  <c r="N37" i="31" s="1"/>
  <c r="J37" i="31"/>
  <c r="C37" i="31"/>
  <c r="T36" i="31"/>
  <c r="S36" i="31" s="1"/>
  <c r="L36" i="31" s="1"/>
  <c r="N36" i="31" s="1"/>
  <c r="P36" i="31" s="1"/>
  <c r="J36" i="31"/>
  <c r="C36" i="31"/>
  <c r="T35" i="31"/>
  <c r="S35" i="31" s="1"/>
  <c r="L35" i="31" s="1"/>
  <c r="N35" i="31" s="1"/>
  <c r="J35" i="31"/>
  <c r="C35" i="31"/>
  <c r="T34" i="31"/>
  <c r="S34" i="31" s="1"/>
  <c r="L34" i="31" s="1"/>
  <c r="N34" i="31" s="1"/>
  <c r="J34" i="31"/>
  <c r="C34" i="31"/>
  <c r="T33" i="31"/>
  <c r="S33" i="31" s="1"/>
  <c r="L33" i="31" s="1"/>
  <c r="N33" i="31" s="1"/>
  <c r="J33" i="31"/>
  <c r="C33" i="31"/>
  <c r="T32" i="31"/>
  <c r="S32" i="31" s="1"/>
  <c r="L32" i="31" s="1"/>
  <c r="N32" i="31" s="1"/>
  <c r="J32" i="31"/>
  <c r="C32" i="31"/>
  <c r="T31" i="31"/>
  <c r="S31" i="31" s="1"/>
  <c r="L31" i="31" s="1"/>
  <c r="N31" i="31" s="1"/>
  <c r="J31" i="31"/>
  <c r="C31" i="31"/>
  <c r="T30" i="31"/>
  <c r="S30" i="31" s="1"/>
  <c r="L30" i="31" s="1"/>
  <c r="N30" i="31" s="1"/>
  <c r="J30" i="31"/>
  <c r="C30" i="31"/>
  <c r="T29" i="31"/>
  <c r="S29" i="31" s="1"/>
  <c r="L29" i="31" s="1"/>
  <c r="N29" i="31" s="1"/>
  <c r="P29" i="31"/>
  <c r="J29" i="31"/>
  <c r="C29" i="31"/>
  <c r="T28" i="31"/>
  <c r="S28" i="31" s="1"/>
  <c r="L28" i="31" s="1"/>
  <c r="N28" i="31" s="1"/>
  <c r="J28" i="31"/>
  <c r="C28" i="31"/>
  <c r="T27" i="31"/>
  <c r="S27" i="31" s="1"/>
  <c r="L27" i="31" s="1"/>
  <c r="N27" i="31" s="1"/>
  <c r="J27" i="31"/>
  <c r="C27" i="31"/>
  <c r="T26" i="31"/>
  <c r="S26" i="31" s="1"/>
  <c r="L26" i="31" s="1"/>
  <c r="N26" i="31" s="1"/>
  <c r="J26" i="31"/>
  <c r="C26" i="31"/>
  <c r="T25" i="31"/>
  <c r="S25" i="31" s="1"/>
  <c r="L25" i="31" s="1"/>
  <c r="N25" i="31" s="1"/>
  <c r="J25" i="31"/>
  <c r="C25" i="31"/>
  <c r="T24" i="31"/>
  <c r="S24" i="31" s="1"/>
  <c r="L24" i="31" s="1"/>
  <c r="N24" i="31" s="1"/>
  <c r="J24" i="31"/>
  <c r="C24" i="31"/>
  <c r="T23" i="31"/>
  <c r="S23" i="31" s="1"/>
  <c r="L23" i="31" s="1"/>
  <c r="N23" i="31" s="1"/>
  <c r="J23" i="31"/>
  <c r="C23" i="31"/>
  <c r="T22" i="31"/>
  <c r="S22" i="31" s="1"/>
  <c r="L22" i="31" s="1"/>
  <c r="N22" i="31" s="1"/>
  <c r="J22" i="31"/>
  <c r="C22" i="31"/>
  <c r="T21" i="31"/>
  <c r="S21" i="31" s="1"/>
  <c r="L21" i="31" s="1"/>
  <c r="N21" i="31" s="1"/>
  <c r="J21" i="31"/>
  <c r="C21" i="31"/>
  <c r="T20" i="31"/>
  <c r="S20" i="31" s="1"/>
  <c r="L20" i="31" s="1"/>
  <c r="N20" i="31" s="1"/>
  <c r="J20" i="31"/>
  <c r="C20" i="31"/>
  <c r="T19" i="31"/>
  <c r="S19" i="31" s="1"/>
  <c r="L19" i="31" s="1"/>
  <c r="N19" i="31" s="1"/>
  <c r="J19" i="31"/>
  <c r="C19" i="31"/>
  <c r="T18" i="31"/>
  <c r="S18" i="31" s="1"/>
  <c r="L18" i="31" s="1"/>
  <c r="N18" i="31" s="1"/>
  <c r="J18" i="31"/>
  <c r="C18" i="31"/>
  <c r="T17" i="31"/>
  <c r="S17" i="31" s="1"/>
  <c r="L17" i="31" s="1"/>
  <c r="N17" i="31" s="1"/>
  <c r="J17" i="31"/>
  <c r="C17" i="31"/>
  <c r="T16" i="31"/>
  <c r="S16" i="31" s="1"/>
  <c r="L16" i="31" s="1"/>
  <c r="N16" i="31" s="1"/>
  <c r="J16" i="31"/>
  <c r="C16" i="31"/>
  <c r="T15" i="31"/>
  <c r="S15" i="31" s="1"/>
  <c r="L15" i="31" s="1"/>
  <c r="N15" i="31" s="1"/>
  <c r="J15" i="31"/>
  <c r="C15" i="31"/>
  <c r="T14" i="31"/>
  <c r="S14" i="31" s="1"/>
  <c r="L14" i="31" s="1"/>
  <c r="N14" i="31" s="1"/>
  <c r="J14" i="31"/>
  <c r="C14" i="31"/>
  <c r="T13" i="31"/>
  <c r="J13" i="31"/>
  <c r="C13" i="31"/>
  <c r="M8" i="31"/>
  <c r="M7" i="31"/>
  <c r="E5" i="31"/>
  <c r="C5" i="31"/>
  <c r="T42" i="30"/>
  <c r="S42" i="30" s="1"/>
  <c r="L42" i="30" s="1"/>
  <c r="N42" i="30" s="1"/>
  <c r="P42" i="30" s="1"/>
  <c r="J42" i="30"/>
  <c r="C42" i="30"/>
  <c r="T41" i="30"/>
  <c r="S41" i="30" s="1"/>
  <c r="L41" i="30" s="1"/>
  <c r="N41" i="30" s="1"/>
  <c r="J41" i="30"/>
  <c r="C41" i="30"/>
  <c r="T40" i="30"/>
  <c r="S40" i="30" s="1"/>
  <c r="L40" i="30" s="1"/>
  <c r="N40" i="30" s="1"/>
  <c r="J40" i="30"/>
  <c r="C40" i="30"/>
  <c r="T39" i="30"/>
  <c r="S39" i="30" s="1"/>
  <c r="L39" i="30" s="1"/>
  <c r="N39" i="30" s="1"/>
  <c r="J39" i="30"/>
  <c r="C39" i="30"/>
  <c r="T38" i="30"/>
  <c r="S38" i="30" s="1"/>
  <c r="L38" i="30" s="1"/>
  <c r="N38" i="30" s="1"/>
  <c r="J38" i="30"/>
  <c r="C38" i="30"/>
  <c r="T37" i="30"/>
  <c r="S37" i="30" s="1"/>
  <c r="L37" i="30" s="1"/>
  <c r="N37" i="30" s="1"/>
  <c r="J37" i="30"/>
  <c r="C37" i="30"/>
  <c r="T36" i="30"/>
  <c r="S36" i="30" s="1"/>
  <c r="L36" i="30" s="1"/>
  <c r="N36" i="30" s="1"/>
  <c r="J36" i="30"/>
  <c r="C36" i="30"/>
  <c r="T35" i="30"/>
  <c r="S35" i="30" s="1"/>
  <c r="L35" i="30" s="1"/>
  <c r="N35" i="30" s="1"/>
  <c r="P35" i="30" s="1"/>
  <c r="J35" i="30"/>
  <c r="C35" i="30"/>
  <c r="T34" i="30"/>
  <c r="S34" i="30" s="1"/>
  <c r="L34" i="30" s="1"/>
  <c r="N34" i="30" s="1"/>
  <c r="J34" i="30"/>
  <c r="C34" i="30"/>
  <c r="T33" i="30"/>
  <c r="S33" i="30" s="1"/>
  <c r="L33" i="30" s="1"/>
  <c r="N33" i="30" s="1"/>
  <c r="J33" i="30"/>
  <c r="C33" i="30"/>
  <c r="T32" i="30"/>
  <c r="S32" i="30" s="1"/>
  <c r="L32" i="30" s="1"/>
  <c r="N32" i="30" s="1"/>
  <c r="J32" i="30"/>
  <c r="C32" i="30"/>
  <c r="T31" i="30"/>
  <c r="S31" i="30" s="1"/>
  <c r="L31" i="30" s="1"/>
  <c r="N31" i="30" s="1"/>
  <c r="J31" i="30"/>
  <c r="C31" i="30"/>
  <c r="T30" i="30"/>
  <c r="S30" i="30" s="1"/>
  <c r="L30" i="30" s="1"/>
  <c r="N30" i="30" s="1"/>
  <c r="J30" i="30"/>
  <c r="C30" i="30"/>
  <c r="T29" i="30"/>
  <c r="S29" i="30" s="1"/>
  <c r="L29" i="30" s="1"/>
  <c r="N29" i="30" s="1"/>
  <c r="J29" i="30"/>
  <c r="C29" i="30"/>
  <c r="T28" i="30"/>
  <c r="S28" i="30" s="1"/>
  <c r="L28" i="30" s="1"/>
  <c r="N28" i="30" s="1"/>
  <c r="J28" i="30"/>
  <c r="C28" i="30"/>
  <c r="T27" i="30"/>
  <c r="S27" i="30" s="1"/>
  <c r="L27" i="30" s="1"/>
  <c r="N27" i="30" s="1"/>
  <c r="J27" i="30"/>
  <c r="C27" i="30"/>
  <c r="T26" i="30"/>
  <c r="S26" i="30" s="1"/>
  <c r="L26" i="30" s="1"/>
  <c r="N26" i="30" s="1"/>
  <c r="J26" i="30"/>
  <c r="C26" i="30"/>
  <c r="T25" i="30"/>
  <c r="S25" i="30" s="1"/>
  <c r="L25" i="30" s="1"/>
  <c r="N25" i="30" s="1"/>
  <c r="J25" i="30"/>
  <c r="C25" i="30"/>
  <c r="T24" i="30"/>
  <c r="S24" i="30" s="1"/>
  <c r="L24" i="30" s="1"/>
  <c r="N24" i="30" s="1"/>
  <c r="J24" i="30"/>
  <c r="C24" i="30"/>
  <c r="T23" i="30"/>
  <c r="S23" i="30" s="1"/>
  <c r="L23" i="30" s="1"/>
  <c r="N23" i="30" s="1"/>
  <c r="J23" i="30"/>
  <c r="C23" i="30"/>
  <c r="T22" i="30"/>
  <c r="S22" i="30" s="1"/>
  <c r="L22" i="30" s="1"/>
  <c r="N22" i="30" s="1"/>
  <c r="J22" i="30"/>
  <c r="C22" i="30"/>
  <c r="T21" i="30"/>
  <c r="S21" i="30" s="1"/>
  <c r="L21" i="30" s="1"/>
  <c r="N21" i="30" s="1"/>
  <c r="J21" i="30"/>
  <c r="C21" i="30"/>
  <c r="T20" i="30"/>
  <c r="S20" i="30" s="1"/>
  <c r="L20" i="30" s="1"/>
  <c r="N20" i="30" s="1"/>
  <c r="J20" i="30"/>
  <c r="C20" i="30"/>
  <c r="T19" i="30"/>
  <c r="S19" i="30" s="1"/>
  <c r="L19" i="30" s="1"/>
  <c r="N19" i="30" s="1"/>
  <c r="J19" i="30"/>
  <c r="C19" i="30"/>
  <c r="T18" i="30"/>
  <c r="S18" i="30" s="1"/>
  <c r="L18" i="30" s="1"/>
  <c r="N18" i="30" s="1"/>
  <c r="J18" i="30"/>
  <c r="C18" i="30"/>
  <c r="T17" i="30"/>
  <c r="S17" i="30" s="1"/>
  <c r="L17" i="30" s="1"/>
  <c r="N17" i="30" s="1"/>
  <c r="J17" i="30"/>
  <c r="C17" i="30"/>
  <c r="T16" i="30"/>
  <c r="S16" i="30" s="1"/>
  <c r="L16" i="30" s="1"/>
  <c r="N16" i="30" s="1"/>
  <c r="J16" i="30"/>
  <c r="C16" i="30"/>
  <c r="T15" i="30"/>
  <c r="S15" i="30" s="1"/>
  <c r="L15" i="30" s="1"/>
  <c r="N15" i="30" s="1"/>
  <c r="J15" i="30"/>
  <c r="C15" i="30"/>
  <c r="T14" i="30"/>
  <c r="S14" i="30" s="1"/>
  <c r="L14" i="30" s="1"/>
  <c r="N14" i="30" s="1"/>
  <c r="J14" i="30"/>
  <c r="C14" i="30"/>
  <c r="T13" i="30"/>
  <c r="J13" i="30"/>
  <c r="C13" i="30"/>
  <c r="M8" i="30"/>
  <c r="M7" i="30"/>
  <c r="E5" i="30"/>
  <c r="C5" i="30"/>
  <c r="T42" i="29"/>
  <c r="S42" i="29" s="1"/>
  <c r="L42" i="29" s="1"/>
  <c r="N42" i="29" s="1"/>
  <c r="J42" i="29"/>
  <c r="C42" i="29"/>
  <c r="T41" i="29"/>
  <c r="S41" i="29" s="1"/>
  <c r="L41" i="29" s="1"/>
  <c r="N41" i="29" s="1"/>
  <c r="J41" i="29"/>
  <c r="C41" i="29"/>
  <c r="T40" i="29"/>
  <c r="S40" i="29" s="1"/>
  <c r="L40" i="29" s="1"/>
  <c r="N40" i="29" s="1"/>
  <c r="J40" i="29"/>
  <c r="C40" i="29"/>
  <c r="T39" i="29"/>
  <c r="S39" i="29" s="1"/>
  <c r="L39" i="29" s="1"/>
  <c r="N39" i="29" s="1"/>
  <c r="J39" i="29"/>
  <c r="C39" i="29"/>
  <c r="T38" i="29"/>
  <c r="S38" i="29" s="1"/>
  <c r="L38" i="29" s="1"/>
  <c r="N38" i="29" s="1"/>
  <c r="J38" i="29"/>
  <c r="C38" i="29"/>
  <c r="T37" i="29"/>
  <c r="S37" i="29" s="1"/>
  <c r="L37" i="29" s="1"/>
  <c r="N37" i="29" s="1"/>
  <c r="J37" i="29"/>
  <c r="C37" i="29"/>
  <c r="T36" i="29"/>
  <c r="S36" i="29" s="1"/>
  <c r="L36" i="29" s="1"/>
  <c r="N36" i="29" s="1"/>
  <c r="J36" i="29"/>
  <c r="C36" i="29"/>
  <c r="T35" i="29"/>
  <c r="S35" i="29" s="1"/>
  <c r="L35" i="29" s="1"/>
  <c r="N35" i="29" s="1"/>
  <c r="J35" i="29"/>
  <c r="C35" i="29"/>
  <c r="T34" i="29"/>
  <c r="S34" i="29" s="1"/>
  <c r="L34" i="29" s="1"/>
  <c r="N34" i="29" s="1"/>
  <c r="P34" i="29" s="1"/>
  <c r="J34" i="29"/>
  <c r="C34" i="29"/>
  <c r="T33" i="29"/>
  <c r="S33" i="29" s="1"/>
  <c r="L33" i="29" s="1"/>
  <c r="N33" i="29" s="1"/>
  <c r="J33" i="29"/>
  <c r="C33" i="29"/>
  <c r="T32" i="29"/>
  <c r="S32" i="29" s="1"/>
  <c r="L32" i="29" s="1"/>
  <c r="N32" i="29" s="1"/>
  <c r="J32" i="29"/>
  <c r="C32" i="29"/>
  <c r="T31" i="29"/>
  <c r="S31" i="29" s="1"/>
  <c r="L31" i="29" s="1"/>
  <c r="N31" i="29" s="1"/>
  <c r="J31" i="29"/>
  <c r="C31" i="29"/>
  <c r="T30" i="29"/>
  <c r="S30" i="29" s="1"/>
  <c r="L30" i="29" s="1"/>
  <c r="N30" i="29" s="1"/>
  <c r="J30" i="29"/>
  <c r="C30" i="29"/>
  <c r="T29" i="29"/>
  <c r="S29" i="29" s="1"/>
  <c r="L29" i="29" s="1"/>
  <c r="N29" i="29" s="1"/>
  <c r="J29" i="29"/>
  <c r="C29" i="29"/>
  <c r="T28" i="29"/>
  <c r="S28" i="29" s="1"/>
  <c r="L28" i="29" s="1"/>
  <c r="N28" i="29" s="1"/>
  <c r="J28" i="29"/>
  <c r="C28" i="29"/>
  <c r="T27" i="29"/>
  <c r="J27" i="29"/>
  <c r="C27" i="29"/>
  <c r="T26" i="29"/>
  <c r="J26" i="29"/>
  <c r="C26" i="29"/>
  <c r="T25" i="29"/>
  <c r="J25" i="29"/>
  <c r="C25" i="29"/>
  <c r="T24" i="29"/>
  <c r="J24" i="29"/>
  <c r="C24" i="29"/>
  <c r="T23" i="29"/>
  <c r="S23" i="29" s="1"/>
  <c r="L23" i="29" s="1"/>
  <c r="N23" i="29" s="1"/>
  <c r="J23" i="29"/>
  <c r="C23" i="29"/>
  <c r="T22" i="29"/>
  <c r="J22" i="29"/>
  <c r="C22" i="29"/>
  <c r="T21" i="29"/>
  <c r="J21" i="29"/>
  <c r="C21" i="29"/>
  <c r="T20" i="29"/>
  <c r="J20" i="29"/>
  <c r="C20" i="29"/>
  <c r="T19" i="29"/>
  <c r="S19" i="29" s="1"/>
  <c r="L19" i="29" s="1"/>
  <c r="N19" i="29" s="1"/>
  <c r="J19" i="29"/>
  <c r="C19" i="29"/>
  <c r="T18" i="29"/>
  <c r="J18" i="29"/>
  <c r="C18" i="29"/>
  <c r="T17" i="29"/>
  <c r="J17" i="29"/>
  <c r="C17" i="29"/>
  <c r="T16" i="29"/>
  <c r="J16" i="29"/>
  <c r="C16" i="29"/>
  <c r="T15" i="29"/>
  <c r="J15" i="29"/>
  <c r="C15" i="29"/>
  <c r="T14" i="29"/>
  <c r="J14" i="29"/>
  <c r="C14" i="29"/>
  <c r="T13" i="29"/>
  <c r="J13" i="29"/>
  <c r="C13" i="29"/>
  <c r="M8" i="29"/>
  <c r="M7" i="29"/>
  <c r="E5" i="29"/>
  <c r="C5" i="29"/>
  <c r="T42" i="28"/>
  <c r="S42" i="28" s="1"/>
  <c r="L42" i="28" s="1"/>
  <c r="N42" i="28" s="1"/>
  <c r="J42" i="28"/>
  <c r="C42" i="28"/>
  <c r="T41" i="28"/>
  <c r="S41" i="28" s="1"/>
  <c r="L41" i="28" s="1"/>
  <c r="N41" i="28" s="1"/>
  <c r="J41" i="28"/>
  <c r="C41" i="28"/>
  <c r="T40" i="28"/>
  <c r="S40" i="28" s="1"/>
  <c r="L40" i="28" s="1"/>
  <c r="N40" i="28" s="1"/>
  <c r="J40" i="28"/>
  <c r="C40" i="28"/>
  <c r="T39" i="28"/>
  <c r="S39" i="28" s="1"/>
  <c r="L39" i="28" s="1"/>
  <c r="N39" i="28" s="1"/>
  <c r="J39" i="28"/>
  <c r="C39" i="28"/>
  <c r="T38" i="28"/>
  <c r="S38" i="28" s="1"/>
  <c r="L38" i="28" s="1"/>
  <c r="N38" i="28" s="1"/>
  <c r="J38" i="28"/>
  <c r="C38" i="28"/>
  <c r="T37" i="28"/>
  <c r="S37" i="28" s="1"/>
  <c r="L37" i="28" s="1"/>
  <c r="N37" i="28" s="1"/>
  <c r="J37" i="28"/>
  <c r="C37" i="28"/>
  <c r="T36" i="28"/>
  <c r="S36" i="28" s="1"/>
  <c r="L36" i="28" s="1"/>
  <c r="N36" i="28" s="1"/>
  <c r="J36" i="28"/>
  <c r="C36" i="28"/>
  <c r="T35" i="28"/>
  <c r="S35" i="28" s="1"/>
  <c r="L35" i="28" s="1"/>
  <c r="N35" i="28" s="1"/>
  <c r="J35" i="28"/>
  <c r="C35" i="28"/>
  <c r="T34" i="28"/>
  <c r="S34" i="28" s="1"/>
  <c r="L34" i="28" s="1"/>
  <c r="N34" i="28" s="1"/>
  <c r="J34" i="28"/>
  <c r="C34" i="28"/>
  <c r="T33" i="28"/>
  <c r="S33" i="28" s="1"/>
  <c r="L33" i="28" s="1"/>
  <c r="N33" i="28" s="1"/>
  <c r="J33" i="28"/>
  <c r="C33" i="28"/>
  <c r="T32" i="28"/>
  <c r="S32" i="28" s="1"/>
  <c r="L32" i="28" s="1"/>
  <c r="N32" i="28" s="1"/>
  <c r="J32" i="28"/>
  <c r="C32" i="28"/>
  <c r="T31" i="28"/>
  <c r="S31" i="28" s="1"/>
  <c r="L31" i="28" s="1"/>
  <c r="N31" i="28" s="1"/>
  <c r="J31" i="28"/>
  <c r="C31" i="28"/>
  <c r="T30" i="28"/>
  <c r="S30" i="28" s="1"/>
  <c r="L30" i="28" s="1"/>
  <c r="N30" i="28" s="1"/>
  <c r="J30" i="28"/>
  <c r="C30" i="28"/>
  <c r="T29" i="28"/>
  <c r="S29" i="28" s="1"/>
  <c r="L29" i="28" s="1"/>
  <c r="N29" i="28" s="1"/>
  <c r="J29" i="28"/>
  <c r="C29" i="28"/>
  <c r="T28" i="28"/>
  <c r="S28" i="28" s="1"/>
  <c r="L28" i="28" s="1"/>
  <c r="N28" i="28" s="1"/>
  <c r="J28" i="28"/>
  <c r="C28" i="28"/>
  <c r="T27" i="28"/>
  <c r="S27" i="28" s="1"/>
  <c r="L27" i="28" s="1"/>
  <c r="N27" i="28" s="1"/>
  <c r="J27" i="28"/>
  <c r="C27" i="28"/>
  <c r="T26" i="28"/>
  <c r="S26" i="28" s="1"/>
  <c r="L26" i="28" s="1"/>
  <c r="N26" i="28" s="1"/>
  <c r="J26" i="28"/>
  <c r="C26" i="28"/>
  <c r="T25" i="28"/>
  <c r="S25" i="28" s="1"/>
  <c r="L25" i="28" s="1"/>
  <c r="N25" i="28" s="1"/>
  <c r="J25" i="28"/>
  <c r="C25" i="28"/>
  <c r="T24" i="28"/>
  <c r="S24" i="28" s="1"/>
  <c r="L24" i="28" s="1"/>
  <c r="N24" i="28" s="1"/>
  <c r="J24" i="28"/>
  <c r="C24" i="28"/>
  <c r="T23" i="28"/>
  <c r="S23" i="28" s="1"/>
  <c r="L23" i="28" s="1"/>
  <c r="N23" i="28" s="1"/>
  <c r="J23" i="28"/>
  <c r="C23" i="28"/>
  <c r="T22" i="28"/>
  <c r="S22" i="28" s="1"/>
  <c r="L22" i="28" s="1"/>
  <c r="N22" i="28" s="1"/>
  <c r="J22" i="28"/>
  <c r="C22" i="28"/>
  <c r="T21" i="28"/>
  <c r="S21" i="28" s="1"/>
  <c r="L21" i="28" s="1"/>
  <c r="N21" i="28" s="1"/>
  <c r="J21" i="28"/>
  <c r="C21" i="28"/>
  <c r="T20" i="28"/>
  <c r="S20" i="28" s="1"/>
  <c r="L20" i="28" s="1"/>
  <c r="N20" i="28" s="1"/>
  <c r="J20" i="28"/>
  <c r="C20" i="28"/>
  <c r="T19" i="28"/>
  <c r="S19" i="28" s="1"/>
  <c r="L19" i="28" s="1"/>
  <c r="N19" i="28" s="1"/>
  <c r="J19" i="28"/>
  <c r="C19" i="28"/>
  <c r="T18" i="28"/>
  <c r="S18" i="28" s="1"/>
  <c r="L18" i="28" s="1"/>
  <c r="N18" i="28" s="1"/>
  <c r="J18" i="28"/>
  <c r="C18" i="28"/>
  <c r="T17" i="28"/>
  <c r="S17" i="28" s="1"/>
  <c r="L17" i="28" s="1"/>
  <c r="N17" i="28" s="1"/>
  <c r="J17" i="28"/>
  <c r="C17" i="28"/>
  <c r="T16" i="28"/>
  <c r="J16" i="28"/>
  <c r="C16" i="28"/>
  <c r="T15" i="28"/>
  <c r="S15" i="28" s="1"/>
  <c r="L15" i="28" s="1"/>
  <c r="N15" i="28" s="1"/>
  <c r="J15" i="28"/>
  <c r="C15" i="28"/>
  <c r="T14" i="28"/>
  <c r="J14" i="28"/>
  <c r="C14" i="28"/>
  <c r="J13" i="28"/>
  <c r="S13" i="28" s="1"/>
  <c r="L13" i="28" s="1"/>
  <c r="N13" i="28" s="1"/>
  <c r="C13" i="28"/>
  <c r="M8" i="28"/>
  <c r="M7" i="28"/>
  <c r="E5" i="28"/>
  <c r="C5" i="28"/>
  <c r="T42" i="27"/>
  <c r="J42" i="27"/>
  <c r="C42" i="27"/>
  <c r="T41" i="27"/>
  <c r="S41" i="27" s="1"/>
  <c r="L41" i="27" s="1"/>
  <c r="N41" i="27" s="1"/>
  <c r="P41" i="27" s="1"/>
  <c r="J41" i="27"/>
  <c r="C41" i="27"/>
  <c r="T40" i="27"/>
  <c r="J40" i="27"/>
  <c r="C40" i="27"/>
  <c r="T39" i="27"/>
  <c r="S39" i="27" s="1"/>
  <c r="L39" i="27" s="1"/>
  <c r="N39" i="27" s="1"/>
  <c r="J39" i="27"/>
  <c r="C39" i="27"/>
  <c r="T38" i="27"/>
  <c r="J38" i="27"/>
  <c r="C38" i="27"/>
  <c r="T37" i="27"/>
  <c r="S37" i="27" s="1"/>
  <c r="L37" i="27" s="1"/>
  <c r="N37" i="27" s="1"/>
  <c r="J37" i="27"/>
  <c r="C37" i="27"/>
  <c r="T36" i="27"/>
  <c r="J36" i="27"/>
  <c r="C36" i="27"/>
  <c r="T35" i="27"/>
  <c r="S35" i="27" s="1"/>
  <c r="L35" i="27" s="1"/>
  <c r="N35" i="27" s="1"/>
  <c r="J35" i="27"/>
  <c r="C35" i="27"/>
  <c r="T34" i="27"/>
  <c r="J34" i="27"/>
  <c r="C34" i="27"/>
  <c r="T33" i="27"/>
  <c r="S33" i="27" s="1"/>
  <c r="L33" i="27" s="1"/>
  <c r="N33" i="27" s="1"/>
  <c r="J33" i="27"/>
  <c r="C33" i="27"/>
  <c r="T32" i="27"/>
  <c r="J32" i="27"/>
  <c r="C32" i="27"/>
  <c r="T31" i="27"/>
  <c r="J31" i="27"/>
  <c r="C31" i="27"/>
  <c r="T30" i="27"/>
  <c r="J30" i="27"/>
  <c r="C30" i="27"/>
  <c r="T29" i="27"/>
  <c r="S29" i="27" s="1"/>
  <c r="L29" i="27" s="1"/>
  <c r="N29" i="27" s="1"/>
  <c r="J29" i="27"/>
  <c r="C29" i="27"/>
  <c r="T28" i="27"/>
  <c r="J28" i="27"/>
  <c r="C28" i="27"/>
  <c r="T27" i="27"/>
  <c r="J27" i="27"/>
  <c r="C27" i="27"/>
  <c r="T26" i="27"/>
  <c r="J26" i="27"/>
  <c r="C26" i="27"/>
  <c r="T25" i="27"/>
  <c r="S25" i="27" s="1"/>
  <c r="L25" i="27" s="1"/>
  <c r="N25" i="27" s="1"/>
  <c r="J25" i="27"/>
  <c r="C25" i="27"/>
  <c r="T24" i="27"/>
  <c r="J24" i="27"/>
  <c r="C24" i="27"/>
  <c r="T23" i="27"/>
  <c r="J23" i="27"/>
  <c r="C23" i="27"/>
  <c r="T22" i="27"/>
  <c r="J22" i="27"/>
  <c r="C22" i="27"/>
  <c r="T21" i="27"/>
  <c r="S21" i="27" s="1"/>
  <c r="L21" i="27" s="1"/>
  <c r="N21" i="27" s="1"/>
  <c r="J21" i="27"/>
  <c r="C21" i="27"/>
  <c r="T20" i="27"/>
  <c r="J20" i="27"/>
  <c r="C20" i="27"/>
  <c r="T19" i="27"/>
  <c r="J19" i="27"/>
  <c r="C19" i="27"/>
  <c r="T18" i="27"/>
  <c r="J18" i="27"/>
  <c r="C18" i="27"/>
  <c r="T17" i="27"/>
  <c r="S17" i="27" s="1"/>
  <c r="L17" i="27" s="1"/>
  <c r="N17" i="27" s="1"/>
  <c r="P17" i="27" s="1"/>
  <c r="J17" i="27"/>
  <c r="C17" i="27"/>
  <c r="T16" i="27"/>
  <c r="J16" i="27"/>
  <c r="C16" i="27"/>
  <c r="T15" i="27"/>
  <c r="J15" i="27"/>
  <c r="C15" i="27"/>
  <c r="T14" i="27"/>
  <c r="J14" i="27"/>
  <c r="C14" i="27"/>
  <c r="T13" i="27"/>
  <c r="J13" i="27"/>
  <c r="C13" i="27"/>
  <c r="M8" i="27"/>
  <c r="M7" i="27"/>
  <c r="E5" i="27"/>
  <c r="C5" i="27"/>
  <c r="T42" i="26"/>
  <c r="S42" i="26" s="1"/>
  <c r="L42" i="26" s="1"/>
  <c r="N42" i="26" s="1"/>
  <c r="J42" i="26"/>
  <c r="C42" i="26"/>
  <c r="T41" i="26"/>
  <c r="J41" i="26"/>
  <c r="C41" i="26"/>
  <c r="T40" i="26"/>
  <c r="J40" i="26"/>
  <c r="C40" i="26"/>
  <c r="T39" i="26"/>
  <c r="J39" i="26"/>
  <c r="C39" i="26"/>
  <c r="T38" i="26"/>
  <c r="J38" i="26"/>
  <c r="C38" i="26"/>
  <c r="T37" i="26"/>
  <c r="S37" i="26" s="1"/>
  <c r="L37" i="26" s="1"/>
  <c r="N37" i="26" s="1"/>
  <c r="J37" i="26"/>
  <c r="C37" i="26"/>
  <c r="T36" i="26"/>
  <c r="S36" i="26" s="1"/>
  <c r="L36" i="26" s="1"/>
  <c r="N36" i="26" s="1"/>
  <c r="J36" i="26"/>
  <c r="C36" i="26"/>
  <c r="T35" i="26"/>
  <c r="S35" i="26" s="1"/>
  <c r="L35" i="26" s="1"/>
  <c r="N35" i="26" s="1"/>
  <c r="J35" i="26"/>
  <c r="C35" i="26"/>
  <c r="T34" i="26"/>
  <c r="S34" i="26" s="1"/>
  <c r="L34" i="26" s="1"/>
  <c r="N34" i="26" s="1"/>
  <c r="J34" i="26"/>
  <c r="C34" i="26"/>
  <c r="T33" i="26"/>
  <c r="S33" i="26" s="1"/>
  <c r="L33" i="26" s="1"/>
  <c r="N33" i="26" s="1"/>
  <c r="J33" i="26"/>
  <c r="C33" i="26"/>
  <c r="T32" i="26"/>
  <c r="S32" i="26" s="1"/>
  <c r="L32" i="26" s="1"/>
  <c r="N32" i="26" s="1"/>
  <c r="J32" i="26"/>
  <c r="C32" i="26"/>
  <c r="T31" i="26"/>
  <c r="S31" i="26" s="1"/>
  <c r="L31" i="26" s="1"/>
  <c r="N31" i="26" s="1"/>
  <c r="J31" i="26"/>
  <c r="C31" i="26"/>
  <c r="T30" i="26"/>
  <c r="S30" i="26" s="1"/>
  <c r="L30" i="26" s="1"/>
  <c r="N30" i="26" s="1"/>
  <c r="J30" i="26"/>
  <c r="C30" i="26"/>
  <c r="T29" i="26"/>
  <c r="S29" i="26" s="1"/>
  <c r="L29" i="26" s="1"/>
  <c r="N29" i="26" s="1"/>
  <c r="J29" i="26"/>
  <c r="C29" i="26"/>
  <c r="T28" i="26"/>
  <c r="S28" i="26" s="1"/>
  <c r="L28" i="26" s="1"/>
  <c r="N28" i="26" s="1"/>
  <c r="J28" i="26"/>
  <c r="C28" i="26"/>
  <c r="T27" i="26"/>
  <c r="S27" i="26" s="1"/>
  <c r="L27" i="26" s="1"/>
  <c r="N27" i="26" s="1"/>
  <c r="J27" i="26"/>
  <c r="C27" i="26"/>
  <c r="T26" i="26"/>
  <c r="S26" i="26" s="1"/>
  <c r="L26" i="26" s="1"/>
  <c r="N26" i="26" s="1"/>
  <c r="J26" i="26"/>
  <c r="C26" i="26"/>
  <c r="T25" i="26"/>
  <c r="S25" i="26" s="1"/>
  <c r="L25" i="26" s="1"/>
  <c r="N25" i="26" s="1"/>
  <c r="J25" i="26"/>
  <c r="C25" i="26"/>
  <c r="T24" i="26"/>
  <c r="S24" i="26" s="1"/>
  <c r="L24" i="26" s="1"/>
  <c r="N24" i="26" s="1"/>
  <c r="J24" i="26"/>
  <c r="C24" i="26"/>
  <c r="T23" i="26"/>
  <c r="J23" i="26"/>
  <c r="C23" i="26"/>
  <c r="T22" i="26"/>
  <c r="J22" i="26"/>
  <c r="C22" i="26"/>
  <c r="T21" i="26"/>
  <c r="S21" i="26" s="1"/>
  <c r="L21" i="26" s="1"/>
  <c r="N21" i="26" s="1"/>
  <c r="J21" i="26"/>
  <c r="C21" i="26"/>
  <c r="T20" i="26"/>
  <c r="J20" i="26"/>
  <c r="C20" i="26"/>
  <c r="T19" i="26"/>
  <c r="J19" i="26"/>
  <c r="C19" i="26"/>
  <c r="T18" i="26"/>
  <c r="J18" i="26"/>
  <c r="C18" i="26"/>
  <c r="T17" i="26"/>
  <c r="S17" i="26" s="1"/>
  <c r="L17" i="26" s="1"/>
  <c r="N17" i="26" s="1"/>
  <c r="J17" i="26"/>
  <c r="C17" i="26"/>
  <c r="T16" i="26"/>
  <c r="J16" i="26"/>
  <c r="C16" i="26"/>
  <c r="T15" i="26"/>
  <c r="J15" i="26"/>
  <c r="C15" i="26"/>
  <c r="T14" i="26"/>
  <c r="J14" i="26"/>
  <c r="C14" i="26"/>
  <c r="T13" i="26"/>
  <c r="J13" i="26"/>
  <c r="C13" i="26"/>
  <c r="M8" i="26"/>
  <c r="M7" i="26"/>
  <c r="E5" i="26"/>
  <c r="J20" i="8"/>
  <c r="M20" i="8"/>
  <c r="F11" i="8"/>
  <c r="P36" i="32" l="1"/>
  <c r="P41" i="31"/>
  <c r="P41" i="29"/>
  <c r="S14" i="27"/>
  <c r="L14" i="27" s="1"/>
  <c r="N14" i="27" s="1"/>
  <c r="P41" i="43"/>
  <c r="P36" i="41"/>
  <c r="P42" i="41"/>
  <c r="P35" i="41"/>
  <c r="P29" i="40"/>
  <c r="P29" i="37"/>
  <c r="P17" i="36"/>
  <c r="P41" i="36"/>
  <c r="P41" i="35"/>
  <c r="P41" i="34"/>
  <c r="P17" i="31"/>
  <c r="P41" i="30"/>
  <c r="P20" i="30"/>
  <c r="S14" i="44"/>
  <c r="L14" i="44" s="1"/>
  <c r="N14" i="44" s="1"/>
  <c r="P17" i="44"/>
  <c r="S13" i="44"/>
  <c r="L13" i="44" s="1"/>
  <c r="N13" i="44" s="1"/>
  <c r="P36" i="44"/>
  <c r="S14" i="43"/>
  <c r="L14" i="43" s="1"/>
  <c r="N14" i="43" s="1"/>
  <c r="P36" i="43"/>
  <c r="P17" i="43"/>
  <c r="S14" i="42"/>
  <c r="L14" i="42" s="1"/>
  <c r="N14" i="42" s="1"/>
  <c r="P17" i="42"/>
  <c r="P29" i="42"/>
  <c r="P41" i="42"/>
  <c r="P17" i="41"/>
  <c r="P41" i="41"/>
  <c r="P25" i="41"/>
  <c r="P30" i="41"/>
  <c r="P23" i="41"/>
  <c r="P17" i="40"/>
  <c r="J44" i="39"/>
  <c r="P29" i="38"/>
  <c r="P34" i="38"/>
  <c r="P17" i="37"/>
  <c r="P24" i="35"/>
  <c r="P38" i="35"/>
  <c r="P36" i="35"/>
  <c r="P33" i="35"/>
  <c r="P17" i="34"/>
  <c r="P29" i="34"/>
  <c r="P23" i="30"/>
  <c r="P30" i="30"/>
  <c r="P37" i="30"/>
  <c r="P36" i="30"/>
  <c r="S27" i="29"/>
  <c r="L27" i="29" s="1"/>
  <c r="N27" i="29" s="1"/>
  <c r="P27" i="29" s="1"/>
  <c r="S22" i="29"/>
  <c r="L22" i="29" s="1"/>
  <c r="N22" i="29" s="1"/>
  <c r="S26" i="29"/>
  <c r="L26" i="29" s="1"/>
  <c r="N26" i="29" s="1"/>
  <c r="S18" i="29"/>
  <c r="L18" i="29" s="1"/>
  <c r="N18" i="29" s="1"/>
  <c r="S20" i="29"/>
  <c r="L20" i="29" s="1"/>
  <c r="N20" i="29" s="1"/>
  <c r="S17" i="29"/>
  <c r="L17" i="29" s="1"/>
  <c r="S21" i="29"/>
  <c r="L21" i="29" s="1"/>
  <c r="N21" i="29" s="1"/>
  <c r="S25" i="29"/>
  <c r="L25" i="29" s="1"/>
  <c r="N25" i="29" s="1"/>
  <c r="S16" i="29"/>
  <c r="L16" i="29" s="1"/>
  <c r="N16" i="29" s="1"/>
  <c r="S15" i="29"/>
  <c r="L15" i="29" s="1"/>
  <c r="N15" i="29" s="1"/>
  <c r="S24" i="29"/>
  <c r="L24" i="29" s="1"/>
  <c r="N24" i="29" s="1"/>
  <c r="S14" i="29"/>
  <c r="L14" i="29" s="1"/>
  <c r="N14" i="29" s="1"/>
  <c r="S42" i="27"/>
  <c r="L42" i="27" s="1"/>
  <c r="N42" i="27" s="1"/>
  <c r="S40" i="27"/>
  <c r="L40" i="27" s="1"/>
  <c r="N40" i="27" s="1"/>
  <c r="P40" i="27" s="1"/>
  <c r="S38" i="27"/>
  <c r="L38" i="27" s="1"/>
  <c r="N38" i="27" s="1"/>
  <c r="S36" i="27"/>
  <c r="L36" i="27" s="1"/>
  <c r="N36" i="27" s="1"/>
  <c r="S16" i="28"/>
  <c r="L16" i="28" s="1"/>
  <c r="N16" i="28" s="1"/>
  <c r="S14" i="28"/>
  <c r="L14" i="28" s="1"/>
  <c r="N14" i="28" s="1"/>
  <c r="S23" i="27"/>
  <c r="L23" i="27" s="1"/>
  <c r="N23" i="27" s="1"/>
  <c r="S20" i="27"/>
  <c r="L20" i="27" s="1"/>
  <c r="N20" i="27" s="1"/>
  <c r="S24" i="27"/>
  <c r="L24" i="27" s="1"/>
  <c r="N24" i="27" s="1"/>
  <c r="S32" i="27"/>
  <c r="L32" i="27" s="1"/>
  <c r="N32" i="27" s="1"/>
  <c r="S16" i="27"/>
  <c r="L16" i="27" s="1"/>
  <c r="N16" i="27" s="1"/>
  <c r="S28" i="27"/>
  <c r="L28" i="27" s="1"/>
  <c r="N28" i="27" s="1"/>
  <c r="S27" i="27"/>
  <c r="L27" i="27" s="1"/>
  <c r="N27" i="27" s="1"/>
  <c r="S15" i="27"/>
  <c r="L15" i="27" s="1"/>
  <c r="N15" i="27" s="1"/>
  <c r="S31" i="27"/>
  <c r="L31" i="27" s="1"/>
  <c r="N31" i="27" s="1"/>
  <c r="S18" i="27"/>
  <c r="L18" i="27" s="1"/>
  <c r="N18" i="27" s="1"/>
  <c r="P18" i="27" s="1"/>
  <c r="S22" i="27"/>
  <c r="L22" i="27" s="1"/>
  <c r="N22" i="27" s="1"/>
  <c r="S26" i="27"/>
  <c r="L26" i="27" s="1"/>
  <c r="N26" i="27" s="1"/>
  <c r="S30" i="27"/>
  <c r="L30" i="27" s="1"/>
  <c r="N30" i="27" s="1"/>
  <c r="S34" i="27"/>
  <c r="L34" i="27" s="1"/>
  <c r="N34" i="27" s="1"/>
  <c r="S13" i="27"/>
  <c r="L13" i="27" s="1"/>
  <c r="N13" i="27" s="1"/>
  <c r="S40" i="26"/>
  <c r="L40" i="26" s="1"/>
  <c r="N40" i="26" s="1"/>
  <c r="P40" i="26" s="1"/>
  <c r="S39" i="26"/>
  <c r="L39" i="26" s="1"/>
  <c r="N39" i="26" s="1"/>
  <c r="S41" i="26"/>
  <c r="L41" i="26" s="1"/>
  <c r="N41" i="26" s="1"/>
  <c r="S38" i="26"/>
  <c r="L38" i="26" s="1"/>
  <c r="N38" i="26" s="1"/>
  <c r="S18" i="26"/>
  <c r="L18" i="26" s="1"/>
  <c r="N18" i="26" s="1"/>
  <c r="S22" i="26"/>
  <c r="L22" i="26" s="1"/>
  <c r="N22" i="26" s="1"/>
  <c r="S19" i="26"/>
  <c r="L19" i="26" s="1"/>
  <c r="N19" i="26" s="1"/>
  <c r="S20" i="26"/>
  <c r="L20" i="26" s="1"/>
  <c r="N20" i="26" s="1"/>
  <c r="S16" i="26"/>
  <c r="L16" i="26" s="1"/>
  <c r="N16" i="26" s="1"/>
  <c r="S23" i="26"/>
  <c r="L23" i="26" s="1"/>
  <c r="N23" i="26" s="1"/>
  <c r="S13" i="26"/>
  <c r="L13" i="26" s="1"/>
  <c r="N13" i="26" s="1"/>
  <c r="P34" i="26"/>
  <c r="P29" i="44"/>
  <c r="P41" i="44"/>
  <c r="P29" i="43"/>
  <c r="J44" i="43"/>
  <c r="S13" i="43"/>
  <c r="L13" i="43" s="1"/>
  <c r="J44" i="42"/>
  <c r="S13" i="42"/>
  <c r="L13" i="42" s="1"/>
  <c r="J44" i="41"/>
  <c r="S13" i="41"/>
  <c r="L13" i="41" s="1"/>
  <c r="P36" i="40"/>
  <c r="J44" i="40"/>
  <c r="S13" i="40"/>
  <c r="L13" i="40" s="1"/>
  <c r="J44" i="38"/>
  <c r="S13" i="38"/>
  <c r="L13" i="38" s="1"/>
  <c r="P17" i="38"/>
  <c r="P41" i="38"/>
  <c r="J44" i="37"/>
  <c r="S13" i="37"/>
  <c r="L13" i="37" s="1"/>
  <c r="J44" i="36"/>
  <c r="S13" i="36"/>
  <c r="L13" i="36" s="1"/>
  <c r="P36" i="36"/>
  <c r="J44" i="35"/>
  <c r="S13" i="35"/>
  <c r="L13" i="35" s="1"/>
  <c r="P29" i="35"/>
  <c r="P19" i="35"/>
  <c r="P36" i="34"/>
  <c r="J44" i="34"/>
  <c r="S13" i="34"/>
  <c r="L13" i="34" s="1"/>
  <c r="J44" i="33"/>
  <c r="S13" i="33"/>
  <c r="L13" i="33" s="1"/>
  <c r="P17" i="33"/>
  <c r="P29" i="33"/>
  <c r="P41" i="33"/>
  <c r="P17" i="32"/>
  <c r="J44" i="32"/>
  <c r="S13" i="32"/>
  <c r="L13" i="32" s="1"/>
  <c r="J44" i="31"/>
  <c r="S13" i="31"/>
  <c r="L13" i="31" s="1"/>
  <c r="P17" i="30"/>
  <c r="P29" i="30"/>
  <c r="P18" i="30"/>
  <c r="P25" i="30"/>
  <c r="P32" i="30"/>
  <c r="J44" i="30"/>
  <c r="S13" i="30"/>
  <c r="L13" i="30" s="1"/>
  <c r="J44" i="29"/>
  <c r="S13" i="29"/>
  <c r="L13" i="29" s="1"/>
  <c r="P29" i="29"/>
  <c r="P36" i="29"/>
  <c r="P17" i="28"/>
  <c r="P41" i="28"/>
  <c r="P36" i="28"/>
  <c r="P29" i="28"/>
  <c r="S21" i="39"/>
  <c r="L21" i="39" s="1"/>
  <c r="N21" i="39" s="1"/>
  <c r="S25" i="39"/>
  <c r="L25" i="39" s="1"/>
  <c r="N25" i="39" s="1"/>
  <c r="S29" i="39"/>
  <c r="L29" i="39" s="1"/>
  <c r="N29" i="39" s="1"/>
  <c r="P29" i="39" s="1"/>
  <c r="S33" i="39"/>
  <c r="L33" i="39" s="1"/>
  <c r="N33" i="39" s="1"/>
  <c r="S37" i="39"/>
  <c r="L37" i="39" s="1"/>
  <c r="N37" i="39" s="1"/>
  <c r="S41" i="39"/>
  <c r="L41" i="39" s="1"/>
  <c r="N41" i="39" s="1"/>
  <c r="S18" i="39"/>
  <c r="L18" i="39" s="1"/>
  <c r="N18" i="39" s="1"/>
  <c r="S22" i="39"/>
  <c r="L22" i="39" s="1"/>
  <c r="N22" i="39" s="1"/>
  <c r="S26" i="39"/>
  <c r="L26" i="39" s="1"/>
  <c r="N26" i="39" s="1"/>
  <c r="S30" i="39"/>
  <c r="L30" i="39" s="1"/>
  <c r="N30" i="39" s="1"/>
  <c r="S38" i="39"/>
  <c r="L38" i="39" s="1"/>
  <c r="N38" i="39" s="1"/>
  <c r="S19" i="39"/>
  <c r="L19" i="39" s="1"/>
  <c r="N19" i="39" s="1"/>
  <c r="S27" i="39"/>
  <c r="L27" i="39" s="1"/>
  <c r="N27" i="39" s="1"/>
  <c r="S31" i="39"/>
  <c r="L31" i="39" s="1"/>
  <c r="N31" i="39" s="1"/>
  <c r="S35" i="39"/>
  <c r="L35" i="39" s="1"/>
  <c r="N35" i="39" s="1"/>
  <c r="S39" i="39"/>
  <c r="L39" i="39" s="1"/>
  <c r="N39" i="39" s="1"/>
  <c r="S16" i="39"/>
  <c r="L16" i="39" s="1"/>
  <c r="N16" i="39" s="1"/>
  <c r="S20" i="39"/>
  <c r="L20" i="39" s="1"/>
  <c r="N20" i="39" s="1"/>
  <c r="S24" i="39"/>
  <c r="L24" i="39" s="1"/>
  <c r="N24" i="39" s="1"/>
  <c r="S28" i="39"/>
  <c r="L28" i="39" s="1"/>
  <c r="N28" i="39" s="1"/>
  <c r="S32" i="39"/>
  <c r="L32" i="39" s="1"/>
  <c r="N32" i="39" s="1"/>
  <c r="S36" i="39"/>
  <c r="L36" i="39" s="1"/>
  <c r="N36" i="39" s="1"/>
  <c r="S40" i="39"/>
  <c r="L40" i="39" s="1"/>
  <c r="N40" i="39" s="1"/>
  <c r="S34" i="39"/>
  <c r="L34" i="39" s="1"/>
  <c r="N34" i="39" s="1"/>
  <c r="S23" i="39"/>
  <c r="L23" i="39" s="1"/>
  <c r="N23" i="39" s="1"/>
  <c r="S42" i="39"/>
  <c r="L42" i="39" s="1"/>
  <c r="N42" i="39" s="1"/>
  <c r="S13" i="39"/>
  <c r="L13" i="39" s="1"/>
  <c r="S15" i="39"/>
  <c r="L15" i="39" s="1"/>
  <c r="N15" i="39" s="1"/>
  <c r="S17" i="39"/>
  <c r="L17" i="39" s="1"/>
  <c r="S14" i="39"/>
  <c r="L14" i="39" s="1"/>
  <c r="N14" i="39" s="1"/>
  <c r="S19" i="27"/>
  <c r="L19" i="27" s="1"/>
  <c r="N19" i="27" s="1"/>
  <c r="P29" i="27"/>
  <c r="S15" i="26"/>
  <c r="L15" i="26" s="1"/>
  <c r="N15" i="26" s="1"/>
  <c r="S14" i="26"/>
  <c r="P29" i="26"/>
  <c r="P36" i="26"/>
  <c r="P17" i="26"/>
  <c r="J44" i="28"/>
  <c r="J44" i="27"/>
  <c r="J44" i="44"/>
  <c r="J44" i="26"/>
  <c r="P15" i="44"/>
  <c r="P27" i="44"/>
  <c r="P23" i="44"/>
  <c r="P35" i="44"/>
  <c r="P22" i="44"/>
  <c r="P34" i="44"/>
  <c r="P39" i="44"/>
  <c r="P20" i="44"/>
  <c r="P32" i="44"/>
  <c r="P25" i="44"/>
  <c r="P18" i="44"/>
  <c r="P30" i="44"/>
  <c r="P42" i="44"/>
  <c r="P16" i="44"/>
  <c r="P28" i="44"/>
  <c r="P40" i="44"/>
  <c r="P21" i="44"/>
  <c r="P33" i="44"/>
  <c r="P26" i="44"/>
  <c r="P38" i="44"/>
  <c r="P37" i="44"/>
  <c r="P19" i="44"/>
  <c r="P31" i="44"/>
  <c r="P24" i="44"/>
  <c r="P34" i="43"/>
  <c r="P39" i="43"/>
  <c r="P18" i="43"/>
  <c r="P30" i="43"/>
  <c r="P42" i="43"/>
  <c r="P22" i="43"/>
  <c r="P15" i="43"/>
  <c r="P20" i="43"/>
  <c r="P25" i="43"/>
  <c r="P23" i="43"/>
  <c r="P16" i="43"/>
  <c r="P28" i="43"/>
  <c r="P40" i="43"/>
  <c r="P21" i="43"/>
  <c r="P33" i="43"/>
  <c r="P26" i="43"/>
  <c r="P38" i="43"/>
  <c r="P27" i="43"/>
  <c r="P37" i="43"/>
  <c r="P19" i="43"/>
  <c r="P31" i="43"/>
  <c r="P32" i="43"/>
  <c r="P35" i="43"/>
  <c r="P24" i="43"/>
  <c r="P22" i="42"/>
  <c r="P34" i="42"/>
  <c r="P15" i="42"/>
  <c r="P27" i="42"/>
  <c r="P39" i="42"/>
  <c r="P20" i="42"/>
  <c r="P32" i="42"/>
  <c r="P25" i="42"/>
  <c r="P23" i="42"/>
  <c r="P16" i="42"/>
  <c r="P28" i="42"/>
  <c r="P40" i="42"/>
  <c r="P21" i="42"/>
  <c r="P33" i="42"/>
  <c r="P18" i="42"/>
  <c r="P30" i="42"/>
  <c r="P42" i="42"/>
  <c r="P26" i="42"/>
  <c r="P38" i="42"/>
  <c r="P19" i="42"/>
  <c r="P31" i="42"/>
  <c r="P37" i="42"/>
  <c r="P35" i="42"/>
  <c r="P24" i="42"/>
  <c r="P15" i="41"/>
  <c r="P27" i="41"/>
  <c r="P39" i="41"/>
  <c r="P22" i="41"/>
  <c r="P34" i="41"/>
  <c r="P20" i="41"/>
  <c r="P32" i="41"/>
  <c r="P28" i="41"/>
  <c r="P21" i="41"/>
  <c r="P33" i="41"/>
  <c r="P14" i="41"/>
  <c r="P26" i="41"/>
  <c r="P38" i="41"/>
  <c r="P19" i="41"/>
  <c r="P31" i="41"/>
  <c r="P16" i="41"/>
  <c r="P40" i="41"/>
  <c r="P24" i="41"/>
  <c r="P20" i="40"/>
  <c r="P32" i="40"/>
  <c r="P15" i="40"/>
  <c r="P27" i="40"/>
  <c r="P39" i="40"/>
  <c r="P25" i="40"/>
  <c r="P23" i="40"/>
  <c r="P40" i="40"/>
  <c r="P21" i="40"/>
  <c r="P22" i="40"/>
  <c r="P34" i="40"/>
  <c r="P18" i="40"/>
  <c r="P30" i="40"/>
  <c r="P42" i="40"/>
  <c r="P16" i="40"/>
  <c r="P28" i="40"/>
  <c r="P33" i="40"/>
  <c r="P14" i="40"/>
  <c r="P26" i="40"/>
  <c r="P38" i="40"/>
  <c r="P19" i="40"/>
  <c r="P31" i="40"/>
  <c r="P37" i="40"/>
  <c r="P35" i="40"/>
  <c r="P24" i="40"/>
  <c r="P39" i="38"/>
  <c r="P22" i="38"/>
  <c r="P15" i="38"/>
  <c r="P27" i="38"/>
  <c r="P20" i="38"/>
  <c r="P32" i="38"/>
  <c r="P25" i="38"/>
  <c r="P18" i="38"/>
  <c r="P30" i="38"/>
  <c r="P16" i="38"/>
  <c r="P28" i="38"/>
  <c r="P40" i="38"/>
  <c r="P35" i="38"/>
  <c r="P21" i="38"/>
  <c r="P33" i="38"/>
  <c r="P37" i="38"/>
  <c r="P42" i="38"/>
  <c r="P14" i="38"/>
  <c r="P26" i="38"/>
  <c r="P38" i="38"/>
  <c r="P23" i="38"/>
  <c r="P19" i="38"/>
  <c r="P31" i="38"/>
  <c r="P24" i="38"/>
  <c r="P39" i="37"/>
  <c r="P20" i="37"/>
  <c r="P16" i="37"/>
  <c r="P28" i="37"/>
  <c r="P21" i="37"/>
  <c r="P33" i="37"/>
  <c r="P14" i="37"/>
  <c r="P26" i="37"/>
  <c r="P38" i="37"/>
  <c r="P37" i="37"/>
  <c r="P40" i="37"/>
  <c r="P19" i="37"/>
  <c r="P31" i="37"/>
  <c r="P22" i="37"/>
  <c r="P34" i="37"/>
  <c r="P15" i="37"/>
  <c r="P27" i="37"/>
  <c r="P32" i="37"/>
  <c r="P25" i="37"/>
  <c r="P18" i="37"/>
  <c r="P30" i="37"/>
  <c r="P42" i="37"/>
  <c r="P23" i="37"/>
  <c r="P35" i="37"/>
  <c r="P24" i="37"/>
  <c r="P22" i="36"/>
  <c r="P15" i="36"/>
  <c r="P27" i="36"/>
  <c r="P25" i="36"/>
  <c r="P16" i="36"/>
  <c r="P28" i="36"/>
  <c r="P40" i="36"/>
  <c r="P34" i="36"/>
  <c r="P39" i="36"/>
  <c r="P20" i="36"/>
  <c r="P18" i="36"/>
  <c r="P30" i="36"/>
  <c r="P42" i="36"/>
  <c r="P23" i="36"/>
  <c r="P21" i="36"/>
  <c r="P33" i="36"/>
  <c r="P32" i="36"/>
  <c r="P14" i="36"/>
  <c r="P26" i="36"/>
  <c r="P38" i="36"/>
  <c r="P19" i="36"/>
  <c r="P31" i="36"/>
  <c r="P37" i="36"/>
  <c r="P35" i="36"/>
  <c r="P24" i="36"/>
  <c r="P22" i="35"/>
  <c r="P34" i="35"/>
  <c r="P39" i="35"/>
  <c r="P37" i="35"/>
  <c r="P18" i="35"/>
  <c r="P15" i="35"/>
  <c r="P27" i="35"/>
  <c r="P20" i="35"/>
  <c r="P32" i="35"/>
  <c r="P30" i="35"/>
  <c r="P42" i="35"/>
  <c r="P23" i="35"/>
  <c r="P35" i="35"/>
  <c r="P16" i="35"/>
  <c r="P28" i="35"/>
  <c r="P40" i="35"/>
  <c r="P25" i="35"/>
  <c r="P21" i="35"/>
  <c r="P27" i="34"/>
  <c r="P22" i="34"/>
  <c r="P34" i="34"/>
  <c r="P15" i="34"/>
  <c r="P20" i="34"/>
  <c r="P32" i="34"/>
  <c r="P25" i="34"/>
  <c r="P18" i="34"/>
  <c r="P30" i="34"/>
  <c r="P42" i="34"/>
  <c r="P23" i="34"/>
  <c r="P35" i="34"/>
  <c r="P16" i="34"/>
  <c r="P28" i="34"/>
  <c r="P40" i="34"/>
  <c r="P37" i="34"/>
  <c r="P21" i="34"/>
  <c r="P33" i="34"/>
  <c r="P39" i="34"/>
  <c r="P14" i="34"/>
  <c r="P26" i="34"/>
  <c r="P38" i="34"/>
  <c r="P19" i="34"/>
  <c r="P31" i="34"/>
  <c r="P24" i="34"/>
  <c r="P37" i="33"/>
  <c r="P22" i="33"/>
  <c r="P34" i="33"/>
  <c r="P15" i="33"/>
  <c r="P27" i="33"/>
  <c r="P39" i="33"/>
  <c r="P20" i="33"/>
  <c r="P32" i="33"/>
  <c r="P25" i="33"/>
  <c r="P18" i="33"/>
  <c r="P30" i="33"/>
  <c r="P42" i="33"/>
  <c r="P23" i="33"/>
  <c r="P35" i="33"/>
  <c r="P16" i="33"/>
  <c r="P28" i="33"/>
  <c r="P40" i="33"/>
  <c r="P21" i="33"/>
  <c r="P33" i="33"/>
  <c r="P19" i="33"/>
  <c r="P31" i="33"/>
  <c r="P14" i="33"/>
  <c r="P26" i="33"/>
  <c r="P38" i="33"/>
  <c r="P24" i="33"/>
  <c r="P37" i="32"/>
  <c r="P22" i="32"/>
  <c r="P34" i="32"/>
  <c r="P39" i="32"/>
  <c r="P20" i="32"/>
  <c r="P15" i="32"/>
  <c r="P27" i="32"/>
  <c r="P25" i="32"/>
  <c r="P18" i="32"/>
  <c r="P30" i="32"/>
  <c r="P42" i="32"/>
  <c r="P23" i="32"/>
  <c r="P35" i="32"/>
  <c r="P16" i="32"/>
  <c r="P28" i="32"/>
  <c r="P21" i="32"/>
  <c r="P33" i="32"/>
  <c r="P40" i="32"/>
  <c r="P14" i="32"/>
  <c r="P26" i="32"/>
  <c r="P38" i="32"/>
  <c r="P32" i="32"/>
  <c r="P19" i="32"/>
  <c r="P31" i="32"/>
  <c r="P24" i="32"/>
  <c r="P39" i="31"/>
  <c r="P18" i="31"/>
  <c r="P30" i="31"/>
  <c r="P42" i="31"/>
  <c r="P23" i="31"/>
  <c r="P16" i="31"/>
  <c r="P28" i="31"/>
  <c r="P40" i="31"/>
  <c r="P37" i="31"/>
  <c r="P21" i="31"/>
  <c r="P33" i="31"/>
  <c r="P14" i="31"/>
  <c r="P26" i="31"/>
  <c r="P38" i="31"/>
  <c r="P19" i="31"/>
  <c r="P31" i="31"/>
  <c r="P22" i="31"/>
  <c r="P34" i="31"/>
  <c r="P15" i="31"/>
  <c r="P27" i="31"/>
  <c r="P20" i="31"/>
  <c r="P32" i="31"/>
  <c r="P25" i="31"/>
  <c r="P35" i="31"/>
  <c r="P24" i="31"/>
  <c r="P22" i="30"/>
  <c r="P34" i="30"/>
  <c r="P15" i="30"/>
  <c r="P27" i="30"/>
  <c r="P39" i="30"/>
  <c r="P16" i="30"/>
  <c r="P28" i="30"/>
  <c r="P40" i="30"/>
  <c r="P21" i="30"/>
  <c r="P33" i="30"/>
  <c r="P14" i="30"/>
  <c r="P26" i="30"/>
  <c r="P38" i="30"/>
  <c r="P19" i="30"/>
  <c r="P31" i="30"/>
  <c r="P24" i="30"/>
  <c r="P39" i="29"/>
  <c r="P32" i="29"/>
  <c r="P37" i="29"/>
  <c r="P30" i="29"/>
  <c r="P42" i="29"/>
  <c r="P28" i="29"/>
  <c r="P40" i="29"/>
  <c r="P23" i="29"/>
  <c r="P33" i="29"/>
  <c r="P35" i="29"/>
  <c r="P38" i="29"/>
  <c r="P19" i="29"/>
  <c r="P31" i="29"/>
  <c r="P22" i="28"/>
  <c r="P34" i="28"/>
  <c r="P15" i="28"/>
  <c r="P27" i="28"/>
  <c r="P20" i="28"/>
  <c r="P18" i="28"/>
  <c r="P28" i="28"/>
  <c r="P40" i="28"/>
  <c r="P21" i="28"/>
  <c r="P33" i="28"/>
  <c r="P39" i="28"/>
  <c r="P32" i="28"/>
  <c r="P30" i="28"/>
  <c r="P42" i="28"/>
  <c r="P23" i="28"/>
  <c r="P26" i="28"/>
  <c r="P38" i="28"/>
  <c r="P37" i="28"/>
  <c r="P19" i="28"/>
  <c r="P31" i="28"/>
  <c r="P25" i="28"/>
  <c r="P35" i="28"/>
  <c r="P24" i="28"/>
  <c r="P25" i="27"/>
  <c r="P37" i="27"/>
  <c r="P35" i="27"/>
  <c r="P21" i="27"/>
  <c r="P33" i="27"/>
  <c r="P39" i="27"/>
  <c r="P30" i="26"/>
  <c r="P42" i="26"/>
  <c r="P28" i="26"/>
  <c r="P21" i="26"/>
  <c r="P33" i="26"/>
  <c r="P27" i="26"/>
  <c r="P25" i="26"/>
  <c r="P35" i="26"/>
  <c r="P26" i="26"/>
  <c r="P31" i="26"/>
  <c r="P32" i="26"/>
  <c r="P37" i="26"/>
  <c r="P24" i="26"/>
  <c r="N44" i="44" l="1"/>
  <c r="N44" i="32"/>
  <c r="N44" i="28"/>
  <c r="P14" i="27"/>
  <c r="N44" i="27"/>
  <c r="P18" i="29"/>
  <c r="L44" i="28"/>
  <c r="P16" i="28"/>
  <c r="P41" i="26"/>
  <c r="P39" i="26"/>
  <c r="P38" i="26"/>
  <c r="P14" i="44"/>
  <c r="L44" i="44"/>
  <c r="P14" i="43"/>
  <c r="P14" i="42"/>
  <c r="P24" i="29"/>
  <c r="P26" i="29"/>
  <c r="P22" i="29"/>
  <c r="P21" i="29"/>
  <c r="P20" i="29"/>
  <c r="P15" i="29"/>
  <c r="P16" i="29"/>
  <c r="P25" i="29"/>
  <c r="N17" i="29"/>
  <c r="P17" i="29" s="1"/>
  <c r="P14" i="29"/>
  <c r="P42" i="27"/>
  <c r="P38" i="27"/>
  <c r="P36" i="27"/>
  <c r="P32" i="27"/>
  <c r="P14" i="28"/>
  <c r="P34" i="27"/>
  <c r="P23" i="27"/>
  <c r="P30" i="27"/>
  <c r="P24" i="27"/>
  <c r="P20" i="27"/>
  <c r="P27" i="27"/>
  <c r="P16" i="27"/>
  <c r="P15" i="27"/>
  <c r="P22" i="27"/>
  <c r="P28" i="27"/>
  <c r="P31" i="27"/>
  <c r="P26" i="27"/>
  <c r="P18" i="26"/>
  <c r="P20" i="26"/>
  <c r="P23" i="26"/>
  <c r="P22" i="26"/>
  <c r="P19" i="26"/>
  <c r="P16" i="26"/>
  <c r="N13" i="43"/>
  <c r="N44" i="43" s="1"/>
  <c r="L44" i="43"/>
  <c r="N13" i="42"/>
  <c r="N44" i="42" s="1"/>
  <c r="L44" i="42"/>
  <c r="N13" i="41"/>
  <c r="N44" i="41" s="1"/>
  <c r="L44" i="41"/>
  <c r="N13" i="40"/>
  <c r="N44" i="40" s="1"/>
  <c r="L44" i="40"/>
  <c r="P21" i="39"/>
  <c r="L44" i="39"/>
  <c r="P37" i="39"/>
  <c r="N13" i="38"/>
  <c r="N44" i="38" s="1"/>
  <c r="L44" i="38"/>
  <c r="N13" i="37"/>
  <c r="N44" i="37" s="1"/>
  <c r="L44" i="37"/>
  <c r="N13" i="36"/>
  <c r="N44" i="36" s="1"/>
  <c r="L44" i="36"/>
  <c r="N13" i="35"/>
  <c r="N44" i="35" s="1"/>
  <c r="L44" i="35"/>
  <c r="N13" i="34"/>
  <c r="N44" i="34" s="1"/>
  <c r="L44" i="34"/>
  <c r="N13" i="33"/>
  <c r="N44" i="33" s="1"/>
  <c r="L44" i="33"/>
  <c r="N13" i="32"/>
  <c r="L44" i="32"/>
  <c r="N13" i="31"/>
  <c r="N44" i="31" s="1"/>
  <c r="L44" i="31"/>
  <c r="N13" i="30"/>
  <c r="N44" i="30" s="1"/>
  <c r="L44" i="30"/>
  <c r="N13" i="29"/>
  <c r="L44" i="29"/>
  <c r="P19" i="27"/>
  <c r="P33" i="39"/>
  <c r="P36" i="39"/>
  <c r="P40" i="39"/>
  <c r="P27" i="39"/>
  <c r="P25" i="39"/>
  <c r="P41" i="39"/>
  <c r="P32" i="39"/>
  <c r="P24" i="39"/>
  <c r="P18" i="39"/>
  <c r="P22" i="39"/>
  <c r="P26" i="39"/>
  <c r="P34" i="39"/>
  <c r="P20" i="39"/>
  <c r="P39" i="39"/>
  <c r="P30" i="39"/>
  <c r="P35" i="39"/>
  <c r="P28" i="39"/>
  <c r="P31" i="39"/>
  <c r="P16" i="39"/>
  <c r="P19" i="39"/>
  <c r="P23" i="39"/>
  <c r="P38" i="39"/>
  <c r="P42" i="39"/>
  <c r="N17" i="39"/>
  <c r="P17" i="39" s="1"/>
  <c r="P14" i="39"/>
  <c r="N13" i="39"/>
  <c r="N44" i="39" s="1"/>
  <c r="P15" i="39"/>
  <c r="L44" i="27"/>
  <c r="P15" i="26"/>
  <c r="L14" i="26"/>
  <c r="L44" i="26" s="1"/>
  <c r="P13" i="44"/>
  <c r="P13" i="28"/>
  <c r="P13" i="27"/>
  <c r="P13" i="26"/>
  <c r="J15" i="6" a="1"/>
  <c r="J20" i="6" a="1"/>
  <c r="J25" i="6" a="1"/>
  <c r="J16" i="6" a="1"/>
  <c r="J26" i="6" a="1"/>
  <c r="P29" i="6" a="1"/>
  <c r="J24" i="6" a="1"/>
  <c r="P30" i="6" a="1"/>
  <c r="P33" i="6" a="1"/>
  <c r="J30" i="6" a="1"/>
  <c r="P17" i="6" a="1"/>
  <c r="P32" i="6" a="1"/>
  <c r="P31" i="6" a="1"/>
  <c r="J33" i="6" a="1"/>
  <c r="P16" i="6" a="1"/>
  <c r="J23" i="6" a="1"/>
  <c r="J19" i="6" a="1"/>
  <c r="J22" i="6" a="1"/>
  <c r="J27" i="6" a="1"/>
  <c r="P24" i="6" a="1"/>
  <c r="P25" i="6" a="1"/>
  <c r="P23" i="6" a="1"/>
  <c r="J31" i="6" a="1"/>
  <c r="J28" i="6" a="1"/>
  <c r="P20" i="6" a="1"/>
  <c r="J32" i="6" a="1"/>
  <c r="J29" i="6" a="1"/>
  <c r="P26" i="6" a="1"/>
  <c r="J21" i="6" a="1"/>
  <c r="J17" i="6" a="1"/>
  <c r="P21" i="6" a="1"/>
  <c r="J18" i="6" a="1"/>
  <c r="P22" i="6" a="1"/>
  <c r="N44" i="29" l="1"/>
  <c r="J33" i="6"/>
  <c r="J32" i="6"/>
  <c r="J31" i="6"/>
  <c r="J30" i="6"/>
  <c r="J29" i="6"/>
  <c r="J28" i="6"/>
  <c r="J26" i="6"/>
  <c r="J25" i="6"/>
  <c r="J24" i="6"/>
  <c r="J23" i="6"/>
  <c r="J22" i="6"/>
  <c r="J21" i="6"/>
  <c r="J20" i="6"/>
  <c r="J19" i="6"/>
  <c r="J17" i="6"/>
  <c r="P44" i="44"/>
  <c r="P13" i="32"/>
  <c r="P44" i="32" s="1"/>
  <c r="J18" i="6"/>
  <c r="J16" i="6"/>
  <c r="P44" i="28"/>
  <c r="P13" i="43"/>
  <c r="P44" i="43" s="1"/>
  <c r="P13" i="42"/>
  <c r="P44" i="42" s="1"/>
  <c r="P13" i="41"/>
  <c r="P44" i="41" s="1"/>
  <c r="P13" i="40"/>
  <c r="P44" i="40" s="1"/>
  <c r="P13" i="38"/>
  <c r="P44" i="38" s="1"/>
  <c r="P13" i="37"/>
  <c r="P44" i="37" s="1"/>
  <c r="P13" i="36"/>
  <c r="P44" i="36" s="1"/>
  <c r="P13" i="35"/>
  <c r="P44" i="35" s="1"/>
  <c r="P13" i="34"/>
  <c r="P44" i="34" s="1"/>
  <c r="P13" i="33"/>
  <c r="P44" i="33" s="1"/>
  <c r="P13" i="31"/>
  <c r="P44" i="31" s="1"/>
  <c r="P13" i="30"/>
  <c r="P44" i="30" s="1"/>
  <c r="P13" i="29"/>
  <c r="P44" i="29" s="1"/>
  <c r="P44" i="27"/>
  <c r="J27" i="6"/>
  <c r="P13" i="39"/>
  <c r="P44" i="39" s="1"/>
  <c r="J15" i="6"/>
  <c r="N14" i="26"/>
  <c r="N44" i="26" s="1"/>
  <c r="P32" i="6"/>
  <c r="P31" i="6"/>
  <c r="P30" i="6"/>
  <c r="P29" i="6"/>
  <c r="P26" i="6"/>
  <c r="P25" i="6"/>
  <c r="P24" i="6"/>
  <c r="P23" i="6"/>
  <c r="P22" i="6"/>
  <c r="P21" i="6"/>
  <c r="P20" i="6"/>
  <c r="P17" i="6"/>
  <c r="P16" i="6"/>
  <c r="P33" i="6"/>
  <c r="G8" i="24"/>
  <c r="T14" i="24"/>
  <c r="S14" i="24" s="1"/>
  <c r="T15" i="24"/>
  <c r="T16" i="24"/>
  <c r="T17" i="24"/>
  <c r="S17" i="24" s="1"/>
  <c r="L17" i="24" s="1"/>
  <c r="T18" i="24"/>
  <c r="S18" i="24" s="1"/>
  <c r="T19" i="24"/>
  <c r="S19" i="24" s="1"/>
  <c r="L19" i="24" s="1"/>
  <c r="T20" i="24"/>
  <c r="S20" i="24" s="1"/>
  <c r="L20" i="24" s="1"/>
  <c r="T21" i="24"/>
  <c r="T22" i="24"/>
  <c r="S22" i="24" s="1"/>
  <c r="T23" i="24"/>
  <c r="S23" i="24" s="1"/>
  <c r="T24" i="24"/>
  <c r="S24" i="24" s="1"/>
  <c r="T25" i="24"/>
  <c r="S25" i="24" s="1"/>
  <c r="T26" i="24"/>
  <c r="S26" i="24" s="1"/>
  <c r="T27" i="24"/>
  <c r="S27" i="24" s="1"/>
  <c r="T28" i="24"/>
  <c r="S28" i="24" s="1"/>
  <c r="T29" i="24"/>
  <c r="S29" i="24" s="1"/>
  <c r="T30" i="24"/>
  <c r="S30" i="24" s="1"/>
  <c r="T31" i="24"/>
  <c r="S31" i="24" s="1"/>
  <c r="T32" i="24"/>
  <c r="S32" i="24" s="1"/>
  <c r="T33" i="24"/>
  <c r="S33" i="24" s="1"/>
  <c r="T34" i="24"/>
  <c r="S34" i="24" s="1"/>
  <c r="T35" i="24"/>
  <c r="S35" i="24" s="1"/>
  <c r="T36" i="24"/>
  <c r="S36" i="24" s="1"/>
  <c r="T37" i="24"/>
  <c r="S37" i="24" s="1"/>
  <c r="T38" i="24"/>
  <c r="S38" i="24" s="1"/>
  <c r="T39" i="24"/>
  <c r="S39" i="24" s="1"/>
  <c r="T40" i="24"/>
  <c r="S40" i="24" s="1"/>
  <c r="T41" i="24"/>
  <c r="S41" i="24" s="1"/>
  <c r="T42" i="24"/>
  <c r="S42" i="24" s="1"/>
  <c r="T13" i="24"/>
  <c r="J16" i="24"/>
  <c r="J17" i="24"/>
  <c r="J18" i="24"/>
  <c r="J19" i="24"/>
  <c r="J20" i="24"/>
  <c r="J21" i="24"/>
  <c r="J23" i="24"/>
  <c r="J24" i="24"/>
  <c r="J25" i="24"/>
  <c r="J26" i="24"/>
  <c r="J27" i="24"/>
  <c r="J28" i="24"/>
  <c r="J29" i="24"/>
  <c r="J30" i="24"/>
  <c r="J31" i="24"/>
  <c r="J32" i="24"/>
  <c r="J33" i="24"/>
  <c r="J34" i="24"/>
  <c r="J35" i="24"/>
  <c r="J36" i="24"/>
  <c r="J37" i="24"/>
  <c r="J38" i="24"/>
  <c r="J39" i="24"/>
  <c r="J40" i="24"/>
  <c r="J41" i="24"/>
  <c r="J42" i="24"/>
  <c r="C15" i="24"/>
  <c r="C16" i="24"/>
  <c r="C17" i="24"/>
  <c r="C18" i="24"/>
  <c r="C19" i="24"/>
  <c r="C20" i="24"/>
  <c r="C21" i="24"/>
  <c r="C23" i="24"/>
  <c r="C24" i="24"/>
  <c r="C25" i="24"/>
  <c r="C26" i="24"/>
  <c r="C27" i="24"/>
  <c r="C28" i="24"/>
  <c r="C29" i="24"/>
  <c r="C30" i="24"/>
  <c r="C31" i="24"/>
  <c r="C32" i="24"/>
  <c r="C33" i="24"/>
  <c r="C34" i="24"/>
  <c r="C35" i="24"/>
  <c r="C36" i="24"/>
  <c r="C37" i="24"/>
  <c r="C38" i="24"/>
  <c r="C39" i="24"/>
  <c r="C40" i="24"/>
  <c r="C41" i="24"/>
  <c r="C42" i="24"/>
  <c r="C14" i="24"/>
  <c r="M9" i="24"/>
  <c r="V26" i="6" a="1"/>
  <c r="V20" i="6" a="1"/>
  <c r="V31" i="6" a="1"/>
  <c r="P27" i="6" a="1"/>
  <c r="V25" i="6" a="1"/>
  <c r="P18" i="6" a="1"/>
  <c r="V21" i="6" a="1"/>
  <c r="V22" i="6" a="1"/>
  <c r="V33" i="6" a="1"/>
  <c r="V17" i="6" a="1"/>
  <c r="V32" i="6" a="1"/>
  <c r="V28" i="6" a="1"/>
  <c r="P19" i="6" a="1"/>
  <c r="V24" i="6" a="1"/>
  <c r="V16" i="6" a="1"/>
  <c r="V30" i="6" a="1"/>
  <c r="V18" i="6" a="1"/>
  <c r="P28" i="6" a="1"/>
  <c r="V23" i="6" a="1"/>
  <c r="V19" i="6" a="1"/>
  <c r="V29" i="6" a="1"/>
  <c r="V27" i="6" a="1"/>
  <c r="S16" i="24" l="1"/>
  <c r="L16" i="24" s="1"/>
  <c r="N16" i="24" s="1"/>
  <c r="P16" i="24" s="1"/>
  <c r="V33" i="6"/>
  <c r="V32" i="6"/>
  <c r="V31" i="6"/>
  <c r="V30" i="6"/>
  <c r="V29" i="6"/>
  <c r="P28" i="6"/>
  <c r="V28" i="6"/>
  <c r="V26" i="6"/>
  <c r="V25" i="6"/>
  <c r="V24" i="6"/>
  <c r="V23" i="6"/>
  <c r="V22" i="6"/>
  <c r="V21" i="6"/>
  <c r="V20" i="6"/>
  <c r="V19" i="6"/>
  <c r="P19" i="6"/>
  <c r="P18" i="6"/>
  <c r="V18" i="6"/>
  <c r="V16" i="6"/>
  <c r="V17" i="6"/>
  <c r="J44" i="24"/>
  <c r="P27" i="6"/>
  <c r="V27" i="6"/>
  <c r="L18" i="24"/>
  <c r="N18" i="24" s="1"/>
  <c r="P18" i="24" s="1"/>
  <c r="P14" i="26"/>
  <c r="P44" i="26" s="1"/>
  <c r="N20" i="24"/>
  <c r="P20" i="24" s="1"/>
  <c r="S21" i="24"/>
  <c r="L21" i="24" s="1"/>
  <c r="L34" i="24"/>
  <c r="L22" i="24"/>
  <c r="L33" i="24"/>
  <c r="L32" i="24"/>
  <c r="L31" i="24"/>
  <c r="L42" i="24"/>
  <c r="L30" i="24"/>
  <c r="L41" i="24"/>
  <c r="L29" i="24"/>
  <c r="L40" i="24"/>
  <c r="L28" i="24"/>
  <c r="L39" i="24"/>
  <c r="L27" i="24"/>
  <c r="L38" i="24"/>
  <c r="L26" i="24"/>
  <c r="L37" i="24"/>
  <c r="L25" i="24"/>
  <c r="L36" i="24"/>
  <c r="L24" i="24"/>
  <c r="L35" i="24"/>
  <c r="L23" i="24"/>
  <c r="N17" i="24"/>
  <c r="P17" i="24" s="1"/>
  <c r="N19" i="24"/>
  <c r="P19" i="24" s="1"/>
  <c r="V15" i="6" a="1"/>
  <c r="P15" i="6" a="1"/>
  <c r="P15" i="6" l="1"/>
  <c r="V15" i="6"/>
  <c r="N21" i="24"/>
  <c r="P21" i="24" s="1"/>
  <c r="N39" i="24"/>
  <c r="P39" i="24" s="1"/>
  <c r="N28" i="24"/>
  <c r="P28" i="24" s="1"/>
  <c r="N40" i="24"/>
  <c r="P40" i="24" s="1"/>
  <c r="N23" i="24"/>
  <c r="P23" i="24" s="1"/>
  <c r="N29" i="24"/>
  <c r="P29" i="24" s="1"/>
  <c r="N35" i="24"/>
  <c r="P35" i="24" s="1"/>
  <c r="N41" i="24"/>
  <c r="P41" i="24" s="1"/>
  <c r="N24" i="24"/>
  <c r="P24" i="24" s="1"/>
  <c r="N30" i="24"/>
  <c r="P30" i="24" s="1"/>
  <c r="N36" i="24"/>
  <c r="P36" i="24" s="1"/>
  <c r="N42" i="24"/>
  <c r="P42" i="24" s="1"/>
  <c r="N25" i="24"/>
  <c r="P25" i="24" s="1"/>
  <c r="N31" i="24"/>
  <c r="P31" i="24" s="1"/>
  <c r="N37" i="24"/>
  <c r="P37" i="24" s="1"/>
  <c r="N32" i="24"/>
  <c r="P32" i="24" s="1"/>
  <c r="N26" i="24"/>
  <c r="P26" i="24" s="1"/>
  <c r="N33" i="24"/>
  <c r="P33" i="24" s="1"/>
  <c r="N38" i="24"/>
  <c r="P38" i="24" s="1"/>
  <c r="N22" i="24"/>
  <c r="P22" i="24" s="1"/>
  <c r="N27" i="24"/>
  <c r="P27" i="24" s="1"/>
  <c r="N34" i="24"/>
  <c r="P34" i="24" s="1"/>
  <c r="M8" i="24"/>
  <c r="M7" i="24"/>
  <c r="J14" i="24"/>
  <c r="J15" i="24"/>
  <c r="S13" i="24"/>
  <c r="L13" i="24" s="1"/>
  <c r="N13" i="24" s="1"/>
  <c r="P13" i="24" s="1"/>
  <c r="L14" i="24" l="1"/>
  <c r="N14" i="24" s="1"/>
  <c r="S15" i="24"/>
  <c r="L15" i="24" s="1"/>
  <c r="N15" i="24" s="1"/>
  <c r="P15" i="24" s="1"/>
  <c r="AN23" i="6"/>
  <c r="AL23" i="6" s="1"/>
  <c r="AN22" i="6"/>
  <c r="AL22" i="6" s="1"/>
  <c r="AN21" i="6"/>
  <c r="AL21" i="6"/>
  <c r="AN20" i="6"/>
  <c r="AL20" i="6"/>
  <c r="AN19" i="6"/>
  <c r="AL19" i="6"/>
  <c r="AN18" i="6"/>
  <c r="AL18" i="6"/>
  <c r="AN17" i="6"/>
  <c r="AL17" i="6"/>
  <c r="AN16" i="6"/>
  <c r="AL16" i="6" s="1"/>
  <c r="AN15" i="6"/>
  <c r="AL15" i="6"/>
  <c r="AN14" i="6"/>
  <c r="AL14" i="6"/>
  <c r="C5" i="24"/>
  <c r="M26" i="3"/>
  <c r="M25" i="3"/>
  <c r="M24" i="3"/>
  <c r="M23" i="3"/>
  <c r="M22" i="3"/>
  <c r="M21" i="3"/>
  <c r="M20" i="3"/>
  <c r="M19" i="3"/>
  <c r="M18" i="3"/>
  <c r="M17" i="3"/>
  <c r="M16" i="3"/>
  <c r="M15" i="3"/>
  <c r="M14" i="3"/>
  <c r="M13" i="3"/>
  <c r="M12" i="3"/>
  <c r="M11" i="3"/>
  <c r="M10" i="3"/>
  <c r="M9" i="3"/>
  <c r="M8" i="3"/>
  <c r="M7" i="3"/>
  <c r="M6" i="3"/>
  <c r="E9" i="24"/>
  <c r="E5" i="24"/>
  <c r="N44" i="24" l="1"/>
  <c r="L44" i="24"/>
  <c r="P14" i="24"/>
  <c r="P44" i="24" s="1"/>
  <c r="B11" i="6"/>
  <c r="AP14" i="6" l="1"/>
  <c r="J14" i="6" a="1"/>
  <c r="V14" i="6" a="1"/>
  <c r="P14" i="6" a="1"/>
  <c r="P14" i="6" l="1"/>
  <c r="V14" i="6"/>
  <c r="AB11" i="6" s="1"/>
  <c r="I13" i="8" s="1"/>
  <c r="J14" i="6"/>
  <c r="B14" i="6"/>
  <c r="O11" i="6" l="1"/>
  <c r="J22" i="8" l="1"/>
  <c r="J21" i="8"/>
  <c r="J19" i="8"/>
  <c r="J18" i="8"/>
  <c r="M17" i="8"/>
  <c r="H11" i="8"/>
  <c r="I9" i="6"/>
  <c r="I8" i="6"/>
  <c r="U6" i="6"/>
  <c r="AN33" i="6" l="1"/>
  <c r="AL33" i="6" s="1"/>
  <c r="AN32" i="6"/>
  <c r="AL32" i="6" s="1"/>
  <c r="AN31" i="6"/>
  <c r="AL31" i="6" s="1"/>
  <c r="AN30" i="6"/>
  <c r="AL30" i="6" s="1"/>
  <c r="AN29" i="6"/>
  <c r="AL29" i="6" s="1"/>
  <c r="AN28" i="6"/>
  <c r="AL28" i="6" s="1"/>
  <c r="AN27" i="6"/>
  <c r="AL27" i="6"/>
  <c r="AN26" i="6"/>
  <c r="AL26" i="6" s="1"/>
  <c r="AN25" i="6"/>
  <c r="AL25" i="6" s="1"/>
  <c r="AN24" i="6"/>
  <c r="AL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 authorId="0" shapeId="0" xr:uid="{40965309-3C19-44AB-B8A0-842A10B9145E}">
      <text>
        <r>
          <rPr>
            <sz val="10"/>
            <color indexed="81"/>
            <rFont val="UD デジタル 教科書体 NK-R"/>
            <family val="1"/>
            <charset val="128"/>
          </rPr>
          <t>西暦（数字４桁）を入力してください。</t>
        </r>
      </text>
    </comment>
    <comment ref="P2" authorId="0" shapeId="0" xr:uid="{EDB0B292-3135-4BF1-9389-9B124B6F7764}">
      <text>
        <r>
          <rPr>
            <sz val="10"/>
            <color indexed="81"/>
            <rFont val="UD デジタル 教科書体 NK-R"/>
            <family val="1"/>
            <charset val="128"/>
          </rPr>
          <t>西暦（数字４桁）を入力してください。</t>
        </r>
      </text>
    </comment>
    <comment ref="U7" authorId="0" shapeId="0" xr:uid="{34C5B1B7-6F1F-4951-9CF9-4C1B3D280837}">
      <text>
        <r>
          <rPr>
            <b/>
            <sz val="9"/>
            <color indexed="81"/>
            <rFont val="MS P ゴシック"/>
            <family val="3"/>
            <charset val="128"/>
          </rPr>
          <t>明細書計算用
※請求書有の数をカウントしています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9" authorId="0" shapeId="0" xr:uid="{5554F69E-AC91-4721-BC12-F6DAA4CBB6A6}">
      <text>
        <r>
          <rPr>
            <b/>
            <sz val="9"/>
            <color indexed="81"/>
            <rFont val="UD デジタル 教科書体 NK-R"/>
            <family val="1"/>
            <charset val="128"/>
          </rPr>
          <t>カタカナで正確に入力してください。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P14" authorId="0" shapeId="0" xr:uid="{08014196-B351-4AC6-B58B-0ACD581FDA7A}">
      <text>
        <r>
          <rPr>
            <b/>
            <sz val="9"/>
            <color indexed="81"/>
            <rFont val="MS P ゴシック"/>
            <family val="3"/>
            <charset val="128"/>
          </rPr>
          <t>利用者シート請求有行取得用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<sst xmlns="http://schemas.openxmlformats.org/spreadsheetml/2006/main" count="2693" uniqueCount="146">
  <si>
    <t>請求に必要な書類の提出先は下記のとおりです。</t>
    <rPh sb="0" eb="2">
      <t>セイキュウ</t>
    </rPh>
    <rPh sb="3" eb="5">
      <t>ヒツヨウ</t>
    </rPh>
    <rPh sb="6" eb="8">
      <t>ショルイ</t>
    </rPh>
    <rPh sb="9" eb="12">
      <t>テイシュツサキ</t>
    </rPh>
    <rPh sb="13" eb="15">
      <t>カキ</t>
    </rPh>
    <phoneticPr fontId="2"/>
  </si>
  <si>
    <t>住所</t>
    <rPh sb="0" eb="2">
      <t>ジュウショ</t>
    </rPh>
    <phoneticPr fontId="2"/>
  </si>
  <si>
    <t>代表者職名</t>
    <rPh sb="0" eb="5">
      <t>ダイヒョウシャショクメイ</t>
    </rPh>
    <phoneticPr fontId="2"/>
  </si>
  <si>
    <t>代表者名</t>
    <rPh sb="0" eb="4">
      <t>ダイヒョウシャメイ</t>
    </rPh>
    <phoneticPr fontId="2"/>
  </si>
  <si>
    <t>電話番号</t>
    <rPh sb="0" eb="4">
      <t>デンワバンゴウ</t>
    </rPh>
    <phoneticPr fontId="2"/>
  </si>
  <si>
    <t>利用者No.</t>
    <rPh sb="0" eb="3">
      <t>リヨウシャ</t>
    </rPh>
    <phoneticPr fontId="2"/>
  </si>
  <si>
    <t>請求
有無</t>
    <rPh sb="0" eb="2">
      <t>セイキュウ</t>
    </rPh>
    <rPh sb="3" eb="4">
      <t>アリ</t>
    </rPh>
    <rPh sb="4" eb="5">
      <t>ナ</t>
    </rPh>
    <phoneticPr fontId="2"/>
  </si>
  <si>
    <t>有は１
無は０</t>
    <rPh sb="0" eb="1">
      <t>アリ</t>
    </rPh>
    <rPh sb="4" eb="5">
      <t>ナシ</t>
    </rPh>
    <phoneticPr fontId="2"/>
  </si>
  <si>
    <t>利用者氏名</t>
    <rPh sb="0" eb="5">
      <t>リヨウシャシメイ</t>
    </rPh>
    <phoneticPr fontId="2"/>
  </si>
  <si>
    <t>決定支給量
（時間/月）</t>
    <rPh sb="0" eb="5">
      <t>ケッテイシキュウリョウ</t>
    </rPh>
    <rPh sb="7" eb="9">
      <t>ジカン</t>
    </rPh>
    <rPh sb="10" eb="11">
      <t>ツキ</t>
    </rPh>
    <phoneticPr fontId="2"/>
  </si>
  <si>
    <t>利用者負担</t>
    <rPh sb="0" eb="5">
      <t>リヨウシャフタン</t>
    </rPh>
    <phoneticPr fontId="2"/>
  </si>
  <si>
    <t>決定通知書記載の決定支給量</t>
    <rPh sb="0" eb="5">
      <t>ケッテイツウチショ</t>
    </rPh>
    <rPh sb="5" eb="7">
      <t>キサイ</t>
    </rPh>
    <rPh sb="8" eb="13">
      <t>ケッテイシキュウリョウ</t>
    </rPh>
    <phoneticPr fontId="2"/>
  </si>
  <si>
    <t>10％/５％/0％</t>
    <phoneticPr fontId="2"/>
  </si>
  <si>
    <t>自動表示
課税世帯/非課税世帯/生活保護世帯</t>
    <rPh sb="0" eb="4">
      <t>ジドウヒョウジ</t>
    </rPh>
    <rPh sb="5" eb="9">
      <t>カゼイセタイ</t>
    </rPh>
    <rPh sb="9" eb="13">
      <t>･ヒカゼイ</t>
    </rPh>
    <rPh sb="13" eb="15">
      <t>セタイ</t>
    </rPh>
    <rPh sb="16" eb="20">
      <t>セイカツホゴ</t>
    </rPh>
    <rPh sb="20" eb="22">
      <t>セタイ</t>
    </rPh>
    <phoneticPr fontId="2"/>
  </si>
  <si>
    <t>備考</t>
    <rPh sb="0" eb="2">
      <t>ビコウ</t>
    </rPh>
    <phoneticPr fontId="2"/>
  </si>
  <si>
    <t>サービス提供年月</t>
    <rPh sb="4" eb="6">
      <t>テイキョウ</t>
    </rPh>
    <rPh sb="6" eb="8">
      <t>ネンツキ</t>
    </rPh>
    <phoneticPr fontId="2"/>
  </si>
  <si>
    <t>年</t>
    <rPh sb="0" eb="1">
      <t>ネン</t>
    </rPh>
    <phoneticPr fontId="2"/>
  </si>
  <si>
    <t>月</t>
    <rPh sb="0" eb="1">
      <t>ガツ</t>
    </rPh>
    <phoneticPr fontId="2"/>
  </si>
  <si>
    <t>請求年月</t>
    <rPh sb="0" eb="2">
      <t>セイキュウ</t>
    </rPh>
    <rPh sb="2" eb="4">
      <t>ネンゲツ</t>
    </rPh>
    <phoneticPr fontId="2"/>
  </si>
  <si>
    <t>例</t>
    <rPh sb="0" eb="1">
      <t>レイ</t>
    </rPh>
    <phoneticPr fontId="2"/>
  </si>
  <si>
    <t>東海　太郎</t>
    <rPh sb="0" eb="2">
      <t>トウカイ</t>
    </rPh>
    <rPh sb="3" eb="5">
      <t>タロウ</t>
    </rPh>
    <phoneticPr fontId="2"/>
  </si>
  <si>
    <t>課税世帯</t>
    <rPh sb="0" eb="2">
      <t>カゼイ</t>
    </rPh>
    <rPh sb="2" eb="4">
      <t>セタイ</t>
    </rPh>
    <phoneticPr fontId="2"/>
  </si>
  <si>
    <t>非課税世帯</t>
    <rPh sb="0" eb="5">
      <t>ヒカゼイセタイ</t>
    </rPh>
    <phoneticPr fontId="2"/>
  </si>
  <si>
    <t>生活保護世帯</t>
    <rPh sb="0" eb="6">
      <t>セイカツホゴセタイ</t>
    </rPh>
    <phoneticPr fontId="2"/>
  </si>
  <si>
    <t>請求者住所</t>
    <rPh sb="0" eb="3">
      <t>セイキュウシャ</t>
    </rPh>
    <rPh sb="3" eb="5">
      <t>ジュウショ</t>
    </rPh>
    <phoneticPr fontId="5"/>
  </si>
  <si>
    <t>電話番号</t>
    <rPh sb="0" eb="4">
      <t>デンワバンゴウ</t>
    </rPh>
    <phoneticPr fontId="5"/>
  </si>
  <si>
    <t>適格請求書発行事業者登録番号</t>
    <rPh sb="0" eb="2">
      <t>テキカク</t>
    </rPh>
    <rPh sb="2" eb="5">
      <t>セイキュウショ</t>
    </rPh>
    <rPh sb="5" eb="7">
      <t>ハッコウ</t>
    </rPh>
    <rPh sb="7" eb="10">
      <t>ジギョウシャ</t>
    </rPh>
    <phoneticPr fontId="5"/>
  </si>
  <si>
    <t>【　振込先口座　】</t>
    <rPh sb="2" eb="5">
      <t>フリコミサキ</t>
    </rPh>
    <rPh sb="5" eb="7">
      <t>コウザ</t>
    </rPh>
    <phoneticPr fontId="5"/>
  </si>
  <si>
    <t>金融機関名</t>
    <rPh sb="0" eb="5">
      <t>キンユウキカンメイ</t>
    </rPh>
    <phoneticPr fontId="5"/>
  </si>
  <si>
    <t>本・支店名</t>
    <rPh sb="0" eb="1">
      <t>ホン</t>
    </rPh>
    <rPh sb="2" eb="5">
      <t>シテンメイ</t>
    </rPh>
    <phoneticPr fontId="5"/>
  </si>
  <si>
    <t>フリガナ（正確に）</t>
    <rPh sb="5" eb="7">
      <t>セイカク</t>
    </rPh>
    <phoneticPr fontId="5"/>
  </si>
  <si>
    <t>口座名義</t>
    <rPh sb="0" eb="2">
      <t>コウザ</t>
    </rPh>
    <rPh sb="2" eb="4">
      <t>メイギ</t>
    </rPh>
    <phoneticPr fontId="5"/>
  </si>
  <si>
    <t>【　発行責任者　】</t>
    <rPh sb="2" eb="7">
      <t>ハッコウセキニンシャ</t>
    </rPh>
    <phoneticPr fontId="5"/>
  </si>
  <si>
    <t>発行責任者</t>
    <rPh sb="0" eb="2">
      <t>ハッコウ</t>
    </rPh>
    <rPh sb="2" eb="5">
      <t>セキニンシャ</t>
    </rPh>
    <phoneticPr fontId="5"/>
  </si>
  <si>
    <t>氏名</t>
    <rPh sb="0" eb="2">
      <t>シメイ</t>
    </rPh>
    <phoneticPr fontId="5"/>
  </si>
  <si>
    <t>担当者</t>
    <rPh sb="0" eb="3">
      <t>タントウシャ</t>
    </rPh>
    <phoneticPr fontId="5"/>
  </si>
  <si>
    <t>名称</t>
    <rPh sb="0" eb="2">
      <t>メイショウ</t>
    </rPh>
    <phoneticPr fontId="5"/>
  </si>
  <si>
    <t>事業所名</t>
    <rPh sb="0" eb="2">
      <t>ジギョウ</t>
    </rPh>
    <rPh sb="3" eb="4">
      <t>メイ</t>
    </rPh>
    <phoneticPr fontId="5"/>
  </si>
  <si>
    <t>月分</t>
    <rPh sb="0" eb="1">
      <t>ガツ</t>
    </rPh>
    <rPh sb="1" eb="2">
      <t>ブン</t>
    </rPh>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</si>
  <si>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</si>
  <si>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</si>
  <si>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</si>
  <si>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　用　者　氏　名</t>
    <rPh sb="0" eb="1">
      <t>リ</t>
    </rPh>
    <rPh sb="2" eb="3">
      <t>ヨウ</t>
    </rPh>
    <rPh sb="4" eb="5">
      <t>シャ</t>
    </rPh>
    <rPh sb="6" eb="7">
      <t>シ</t>
    </rPh>
    <rPh sb="8" eb="9">
      <t>メイ</t>
    </rPh>
    <phoneticPr fontId="5"/>
  </si>
  <si>
    <t>利用者確認日</t>
    <rPh sb="0" eb="3">
      <t>リヨウシャ</t>
    </rPh>
    <rPh sb="3" eb="5">
      <t>カクニン</t>
    </rPh>
    <rPh sb="5" eb="6">
      <t>ビ</t>
    </rPh>
    <phoneticPr fontId="2"/>
  </si>
  <si>
    <t>受給者番号</t>
    <rPh sb="0" eb="3">
      <t>ジュキュウシャ</t>
    </rPh>
    <rPh sb="3" eb="5">
      <t>バンゴウ</t>
    </rPh>
    <phoneticPr fontId="2"/>
  </si>
  <si>
    <t>明細№</t>
    <rPh sb="0" eb="2">
      <t>メイサイ</t>
    </rPh>
    <phoneticPr fontId="2"/>
  </si>
  <si>
    <t>利用者№</t>
    <rPh sb="0" eb="3">
      <t>リヨウシャ</t>
    </rPh>
    <phoneticPr fontId="2"/>
  </si>
  <si>
    <t>令和</t>
    <rPh sb="0" eb="2">
      <t>レイワ</t>
    </rPh>
    <phoneticPr fontId="2"/>
  </si>
  <si>
    <t>日付</t>
    <rPh sb="0" eb="2">
      <t>ヒヅケ</t>
    </rPh>
    <phoneticPr fontId="2"/>
  </si>
  <si>
    <t>曜日</t>
    <rPh sb="0" eb="2">
      <t>ヨウビ</t>
    </rPh>
    <phoneticPr fontId="2"/>
  </si>
  <si>
    <t>令和</t>
    <rPh sb="0" eb="2">
      <t>レイワ</t>
    </rPh>
    <phoneticPr fontId="5"/>
  </si>
  <si>
    <t>円</t>
    <rPh sb="0" eb="1">
      <t>エン</t>
    </rPh>
    <phoneticPr fontId="5"/>
  </si>
  <si>
    <t>年</t>
    <rPh sb="0" eb="1">
      <t>ネン</t>
    </rPh>
    <phoneticPr fontId="5"/>
  </si>
  <si>
    <t>日</t>
    <rPh sb="0" eb="1">
      <t>ニチ</t>
    </rPh>
    <phoneticPr fontId="5"/>
  </si>
  <si>
    <t>公費
負担額</t>
    <rPh sb="0" eb="2">
      <t>コウヒ</t>
    </rPh>
    <rPh sb="3" eb="5">
      <t>フタン</t>
    </rPh>
    <rPh sb="5" eb="6">
      <t>ガク</t>
    </rPh>
    <phoneticPr fontId="2"/>
  </si>
  <si>
    <t>区分</t>
    <rPh sb="0" eb="2">
      <t>クブン</t>
    </rPh>
    <phoneticPr fontId="2"/>
  </si>
  <si>
    <t>請　求　額</t>
    <rPh sb="0" eb="1">
      <t>ショウ</t>
    </rPh>
    <rPh sb="2" eb="3">
      <t>モトム</t>
    </rPh>
    <rPh sb="4" eb="5">
      <t>ガク</t>
    </rPh>
    <phoneticPr fontId="5"/>
  </si>
  <si>
    <t>円</t>
    <rPh sb="0" eb="1">
      <t>エン</t>
    </rPh>
    <phoneticPr fontId="2"/>
  </si>
  <si>
    <t>時間</t>
    <rPh sb="0" eb="2">
      <t>ジカン</t>
    </rPh>
    <phoneticPr fontId="2"/>
  </si>
  <si>
    <t>月分</t>
    <rPh sb="0" eb="1">
      <t>ツキ</t>
    </rPh>
    <rPh sb="1" eb="2">
      <t>ブン</t>
    </rPh>
    <phoneticPr fontId="5"/>
  </si>
  <si>
    <t>法人名</t>
    <rPh sb="0" eb="3">
      <t>ホウジンメイ</t>
    </rPh>
    <phoneticPr fontId="5"/>
  </si>
  <si>
    <t>事業所名</t>
    <rPh sb="0" eb="4">
      <t>ジギョウショメイ</t>
    </rPh>
    <phoneticPr fontId="5"/>
  </si>
  <si>
    <t>〒</t>
    <phoneticPr fontId="5"/>
  </si>
  <si>
    <t>適正請求書発行
事業者登録番号</t>
    <rPh sb="0" eb="2">
      <t>テキセイ</t>
    </rPh>
    <rPh sb="2" eb="5">
      <t>セイキュウショ</t>
    </rPh>
    <rPh sb="5" eb="7">
      <t>ハッコウ</t>
    </rPh>
    <rPh sb="8" eb="11">
      <t>ジギョウシャ</t>
    </rPh>
    <rPh sb="11" eb="15">
      <t>トウロクバンゴウ</t>
    </rPh>
    <phoneticPr fontId="2"/>
  </si>
  <si>
    <t>％</t>
    <phoneticPr fontId="2"/>
  </si>
  <si>
    <t>世帯</t>
    <rPh sb="0" eb="2">
      <t>セタイ</t>
    </rPh>
    <phoneticPr fontId="2"/>
  </si>
  <si>
    <t>月</t>
    <rPh sb="0" eb="1">
      <t>ツキ</t>
    </rPh>
    <phoneticPr fontId="2"/>
  </si>
  <si>
    <t>メモとしてご活用ください</t>
    <rPh sb="6" eb="8">
      <t>カツヨウ</t>
    </rPh>
    <phoneticPr fontId="2"/>
  </si>
  <si>
    <t>公費負担額</t>
    <rPh sb="0" eb="5">
      <t>コウヒフタンガク</t>
    </rPh>
    <phoneticPr fontId="5"/>
  </si>
  <si>
    <t>利用者負担額</t>
    <rPh sb="0" eb="6">
      <t>リヨウシャフタンガク</t>
    </rPh>
    <phoneticPr fontId="2"/>
  </si>
  <si>
    <t>サービス総額</t>
    <rPh sb="4" eb="6">
      <t>ソウガク</t>
    </rPh>
    <phoneticPr fontId="2"/>
  </si>
  <si>
    <t>代表者職　氏名</t>
    <rPh sb="0" eb="3">
      <t>ダイヒョウシャ</t>
    </rPh>
    <rPh sb="3" eb="4">
      <t>ショク</t>
    </rPh>
    <rPh sb="5" eb="7">
      <t>シメイ</t>
    </rPh>
    <phoneticPr fontId="2"/>
  </si>
  <si>
    <t>提出書類</t>
    <rPh sb="0" eb="4">
      <t>テイシュツショルイ</t>
    </rPh>
    <phoneticPr fontId="2"/>
  </si>
  <si>
    <t>提出形式</t>
    <rPh sb="0" eb="4">
      <t>テイシュツケイシキ</t>
    </rPh>
    <phoneticPr fontId="2"/>
  </si>
  <si>
    <t>提出方法</t>
    <rPh sb="0" eb="4">
      <t>テイシュツホウホウ</t>
    </rPh>
    <phoneticPr fontId="2"/>
  </si>
  <si>
    <t>提出先</t>
    <rPh sb="0" eb="3">
      <t>テイシュツサキ</t>
    </rPh>
    <phoneticPr fontId="2"/>
  </si>
  <si>
    <t>電子データ</t>
    <rPh sb="0" eb="2">
      <t>デンシ</t>
    </rPh>
    <phoneticPr fontId="2"/>
  </si>
  <si>
    <t>様式第7号（第12条関係）</t>
    <rPh sb="0" eb="2">
      <t>ヨウシキ</t>
    </rPh>
    <rPh sb="2" eb="3">
      <t>ダイ</t>
    </rPh>
    <rPh sb="4" eb="5">
      <t>ゴウ</t>
    </rPh>
    <rPh sb="6" eb="7">
      <t>ダイ</t>
    </rPh>
    <rPh sb="9" eb="10">
      <t>ジョウ</t>
    </rPh>
    <rPh sb="10" eb="12">
      <t>カンケイ</t>
    </rPh>
    <phoneticPr fontId="2"/>
  </si>
  <si>
    <t>東海村障害者等日中一時支援事業実績記録表</t>
    <rPh sb="0" eb="3">
      <t>トウカイムラ</t>
    </rPh>
    <rPh sb="3" eb="6">
      <t>ショウガイシャ</t>
    </rPh>
    <rPh sb="6" eb="7">
      <t>トウ</t>
    </rPh>
    <rPh sb="7" eb="9">
      <t>ニッチュウ</t>
    </rPh>
    <rPh sb="9" eb="11">
      <t>イチジ</t>
    </rPh>
    <rPh sb="11" eb="13">
      <t>シエン</t>
    </rPh>
    <rPh sb="13" eb="15">
      <t>ジギョウ</t>
    </rPh>
    <rPh sb="15" eb="17">
      <t>ジッセキ</t>
    </rPh>
    <rPh sb="17" eb="20">
      <t>キロクヒョウ</t>
    </rPh>
    <phoneticPr fontId="2"/>
  </si>
  <si>
    <t>利用者氏名</t>
    <rPh sb="0" eb="2">
      <t>リヨウ</t>
    </rPh>
    <rPh sb="2" eb="3">
      <t>シャ</t>
    </rPh>
    <rPh sb="3" eb="5">
      <t>シメイ</t>
    </rPh>
    <phoneticPr fontId="2"/>
  </si>
  <si>
    <t>事業所番号</t>
    <rPh sb="0" eb="3">
      <t>ジギョウショ</t>
    </rPh>
    <rPh sb="3" eb="5">
      <t>バンゴウ</t>
    </rPh>
    <phoneticPr fontId="2"/>
  </si>
  <si>
    <t>第</t>
    <rPh sb="0" eb="1">
      <t>ダイ</t>
    </rPh>
    <phoneticPr fontId="2"/>
  </si>
  <si>
    <t>号</t>
    <rPh sb="0" eb="1">
      <t>ゴウ</t>
    </rPh>
    <phoneticPr fontId="2"/>
  </si>
  <si>
    <t>事業所名</t>
    <rPh sb="0" eb="4">
      <t>ジギョウショメイ</t>
    </rPh>
    <phoneticPr fontId="2"/>
  </si>
  <si>
    <t>利用決定日数</t>
    <rPh sb="0" eb="2">
      <t>リヨウ</t>
    </rPh>
    <rPh sb="2" eb="4">
      <t>ケッテイ</t>
    </rPh>
    <rPh sb="4" eb="6">
      <t>ニッスウ</t>
    </rPh>
    <phoneticPr fontId="2"/>
  </si>
  <si>
    <t>日／月</t>
    <phoneticPr fontId="2"/>
  </si>
  <si>
    <t>利用者負担割合</t>
    <rPh sb="0" eb="2">
      <t>リヨウ</t>
    </rPh>
    <rPh sb="2" eb="3">
      <t>シャ</t>
    </rPh>
    <rPh sb="3" eb="5">
      <t>フタン</t>
    </rPh>
    <rPh sb="5" eb="7">
      <t>ワリアイ</t>
    </rPh>
    <phoneticPr fontId="2"/>
  </si>
  <si>
    <t>サービス提供時間</t>
    <rPh sb="4" eb="6">
      <t>テイキョウ</t>
    </rPh>
    <rPh sb="6" eb="8">
      <t>ジカン</t>
    </rPh>
    <phoneticPr fontId="2"/>
  </si>
  <si>
    <t>サービス
総額</t>
    <rPh sb="5" eb="7">
      <t>ソウガク</t>
    </rPh>
    <phoneticPr fontId="2"/>
  </si>
  <si>
    <t>利用者
負担額</t>
    <rPh sb="0" eb="2">
      <t>リヨウ</t>
    </rPh>
    <rPh sb="2" eb="3">
      <t>シャ</t>
    </rPh>
    <rPh sb="4" eb="6">
      <t>フタン</t>
    </rPh>
    <rPh sb="6" eb="7">
      <t>ガク</t>
    </rPh>
    <phoneticPr fontId="2"/>
  </si>
  <si>
    <t>開始時間</t>
    <rPh sb="0" eb="2">
      <t>カイシ</t>
    </rPh>
    <rPh sb="2" eb="4">
      <t>ジカン</t>
    </rPh>
    <phoneticPr fontId="2"/>
  </si>
  <si>
    <t>終了時間</t>
    <rPh sb="0" eb="2">
      <t>シュウリョウ</t>
    </rPh>
    <rPh sb="2" eb="4">
      <t>ジカン</t>
    </rPh>
    <phoneticPr fontId="2"/>
  </si>
  <si>
    <t>時間数</t>
    <rPh sb="0" eb="2">
      <t>ジカン</t>
    </rPh>
    <rPh sb="2" eb="3">
      <t>スウ</t>
    </rPh>
    <phoneticPr fontId="2"/>
  </si>
  <si>
    <t>利用日数合計</t>
    <rPh sb="0" eb="4">
      <t>リヨウニッスウ</t>
    </rPh>
    <rPh sb="4" eb="6">
      <t>ゴウケイ</t>
    </rPh>
    <phoneticPr fontId="2"/>
  </si>
  <si>
    <t>サービス
総額合計</t>
    <rPh sb="5" eb="7">
      <t>ソウガク</t>
    </rPh>
    <rPh sb="7" eb="9">
      <t>ゴウケイ</t>
    </rPh>
    <phoneticPr fontId="2"/>
  </si>
  <si>
    <t>利用者負担額合計</t>
    <rPh sb="0" eb="3">
      <t>リヨウシャ</t>
    </rPh>
    <rPh sb="3" eb="6">
      <t>フタンガク</t>
    </rPh>
    <rPh sb="6" eb="8">
      <t>ゴウケイ</t>
    </rPh>
    <phoneticPr fontId="2"/>
  </si>
  <si>
    <t>公費負担額合計</t>
    <rPh sb="0" eb="2">
      <t>コウヒ</t>
    </rPh>
    <rPh sb="2" eb="5">
      <t>フタンガク</t>
    </rPh>
    <rPh sb="5" eb="7">
      <t>ゴウケイ</t>
    </rPh>
    <phoneticPr fontId="2"/>
  </si>
  <si>
    <t>日</t>
    <rPh sb="0" eb="1">
      <t>ニチ</t>
    </rPh>
    <phoneticPr fontId="2"/>
  </si>
  <si>
    <t>10桁の数字を入力（先頭の0を含む）</t>
    <rPh sb="2" eb="3">
      <t>ケタ</t>
    </rPh>
    <rPh sb="4" eb="6">
      <t>スウジ</t>
    </rPh>
    <rPh sb="7" eb="9">
      <t>ニュウリョク</t>
    </rPh>
    <rPh sb="10" eb="12">
      <t>セントウ</t>
    </rPh>
    <rPh sb="15" eb="16">
      <t>フク</t>
    </rPh>
    <phoneticPr fontId="2"/>
  </si>
  <si>
    <t>0123456789</t>
    <phoneticPr fontId="2"/>
  </si>
  <si>
    <t>東海村障害者等日中一時支援事業　請求関係書類提出先</t>
    <rPh sb="0" eb="3">
      <t>トウカイムラ</t>
    </rPh>
    <rPh sb="3" eb="6">
      <t>ショウガイシャ</t>
    </rPh>
    <rPh sb="6" eb="7">
      <t>トウ</t>
    </rPh>
    <rPh sb="7" eb="9">
      <t>ニッチュウ</t>
    </rPh>
    <rPh sb="9" eb="11">
      <t>イチジ</t>
    </rPh>
    <rPh sb="11" eb="13">
      <t>シエン</t>
    </rPh>
    <rPh sb="13" eb="15">
      <t>ジギョウ</t>
    </rPh>
    <rPh sb="16" eb="20">
      <t>セイキュウカンケイ</t>
    </rPh>
    <rPh sb="20" eb="22">
      <t>ショルイ</t>
    </rPh>
    <rPh sb="22" eb="25">
      <t>テイシュツサキ</t>
    </rPh>
    <phoneticPr fontId="2"/>
  </si>
  <si>
    <t>東海村障害者等日中一時支援事業委託料請求書</t>
    <rPh sb="0" eb="3">
      <t>トウカイムラ</t>
    </rPh>
    <rPh sb="3" eb="6">
      <t>ショウガイシャ</t>
    </rPh>
    <rPh sb="6" eb="7">
      <t>トウ</t>
    </rPh>
    <rPh sb="7" eb="9">
      <t>ニッチュウ</t>
    </rPh>
    <rPh sb="9" eb="11">
      <t>イチジ</t>
    </rPh>
    <rPh sb="11" eb="13">
      <t>シエン</t>
    </rPh>
    <rPh sb="13" eb="15">
      <t>ジギョウ</t>
    </rPh>
    <rPh sb="15" eb="17">
      <t>イタク</t>
    </rPh>
    <rPh sb="17" eb="18">
      <t>リョウ</t>
    </rPh>
    <phoneticPr fontId="5"/>
  </si>
  <si>
    <t>　東海村障害者等日中一時支援事業委託料を，東海村障害者等日中一時支援事業委託契約書第５条第４項の規定により，次のとおり請求します。</t>
    <rPh sb="1" eb="4">
      <t>トウカイムラ</t>
    </rPh>
    <rPh sb="4" eb="7">
      <t>ショウガイシャ</t>
    </rPh>
    <rPh sb="7" eb="8">
      <t>トウ</t>
    </rPh>
    <rPh sb="8" eb="10">
      <t>ニッチュウ</t>
    </rPh>
    <rPh sb="10" eb="12">
      <t>イチジ</t>
    </rPh>
    <rPh sb="12" eb="14">
      <t>シエン</t>
    </rPh>
    <rPh sb="14" eb="16">
      <t>ジギョウ</t>
    </rPh>
    <rPh sb="16" eb="19">
      <t>イタクリョウ</t>
    </rPh>
    <rPh sb="21" eb="24">
      <t>トウカイムラ</t>
    </rPh>
    <rPh sb="24" eb="28">
      <t>ショウガイシャトウ</t>
    </rPh>
    <rPh sb="28" eb="30">
      <t>ニッチュウ</t>
    </rPh>
    <rPh sb="30" eb="32">
      <t>イチジ</t>
    </rPh>
    <rPh sb="32" eb="34">
      <t>シエン</t>
    </rPh>
    <rPh sb="34" eb="36">
      <t>ジギョウ</t>
    </rPh>
    <rPh sb="36" eb="38">
      <t>イタク</t>
    </rPh>
    <rPh sb="38" eb="41">
      <t>ケイヤクショ</t>
    </rPh>
    <rPh sb="41" eb="42">
      <t>ダイ</t>
    </rPh>
    <rPh sb="43" eb="44">
      <t>ジョウ</t>
    </rPh>
    <rPh sb="44" eb="45">
      <t>ダイ</t>
    </rPh>
    <rPh sb="46" eb="47">
      <t>コウ</t>
    </rPh>
    <rPh sb="48" eb="50">
      <t>キテイ</t>
    </rPh>
    <rPh sb="54" eb="55">
      <t>ツギ</t>
    </rPh>
    <rPh sb="59" eb="61">
      <t>セイキュウ</t>
    </rPh>
    <phoneticPr fontId="5"/>
  </si>
  <si>
    <t>東海村障害者等日中一時支援事業請求明細書</t>
    <rPh sb="0" eb="3">
      <t>トウカイムラ</t>
    </rPh>
    <rPh sb="3" eb="6">
      <t>ショウガイシャ</t>
    </rPh>
    <rPh sb="6" eb="7">
      <t>トウ</t>
    </rPh>
    <rPh sb="7" eb="11">
      <t>ニッチュウイチジ</t>
    </rPh>
    <phoneticPr fontId="2"/>
  </si>
  <si>
    <t>事業所番号（10桁）</t>
    <rPh sb="0" eb="3">
      <t>ジギョウショ</t>
    </rPh>
    <rPh sb="3" eb="5">
      <t>バンゴウ</t>
    </rPh>
    <rPh sb="8" eb="9">
      <t>ケタ</t>
    </rPh>
    <phoneticPr fontId="2"/>
  </si>
  <si>
    <t>２時間未満</t>
    <rPh sb="1" eb="5">
      <t>ジカンミマン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</si>
  <si>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</si>
  <si>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</si>
  <si>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</si>
  <si>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</si>
  <si>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</si>
  <si>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</si>
  <si>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農業協同組合</t>
    <rPh sb="0" eb="2">
      <t>ノウギョウ</t>
    </rPh>
    <rPh sb="2" eb="4">
      <t>キョウドウ</t>
    </rPh>
    <rPh sb="4" eb="6">
      <t>クミアイ</t>
    </rPh>
    <phoneticPr fontId="2"/>
  </si>
  <si>
    <t>労働金庫</t>
    <rPh sb="0" eb="4">
      <t>ロウドウキンコ</t>
    </rPh>
    <phoneticPr fontId="2"/>
  </si>
  <si>
    <t>普通</t>
    <rPh sb="0" eb="2">
      <t>フツウ</t>
    </rPh>
    <phoneticPr fontId="2"/>
  </si>
  <si>
    <t>当座</t>
    <rPh sb="0" eb="2">
      <t>トウザ</t>
    </rPh>
    <phoneticPr fontId="2"/>
  </si>
  <si>
    <t>支店</t>
    <rPh sb="0" eb="2">
      <t>シテン</t>
    </rPh>
    <phoneticPr fontId="2"/>
  </si>
  <si>
    <t>営業部</t>
    <rPh sb="0" eb="3">
      <t>エイギョウブ</t>
    </rPh>
    <phoneticPr fontId="2"/>
  </si>
  <si>
    <t>預金種目</t>
    <rPh sb="0" eb="4">
      <t>ヨキンシュモク</t>
    </rPh>
    <phoneticPr fontId="5"/>
  </si>
  <si>
    <t>0834100000</t>
    <phoneticPr fontId="2"/>
  </si>
  <si>
    <t>○○○○</t>
    <phoneticPr fontId="2"/>
  </si>
  <si>
    <t>料金（円）</t>
    <rPh sb="0" eb="2">
      <t>リョウキン</t>
    </rPh>
    <rPh sb="3" eb="4">
      <t>エン</t>
    </rPh>
    <phoneticPr fontId="2"/>
  </si>
  <si>
    <t>郵便番号
※○○○-○○○○</t>
    <rPh sb="0" eb="4">
      <t>ユウビンバンゴウ</t>
    </rPh>
    <phoneticPr fontId="2"/>
  </si>
  <si>
    <t>法人名</t>
    <rPh sb="0" eb="3">
      <t>ホウジンメイ</t>
    </rPh>
    <phoneticPr fontId="2"/>
  </si>
  <si>
    <t>出張所</t>
    <rPh sb="0" eb="3">
      <t>シュッチョウジョ</t>
    </rPh>
    <phoneticPr fontId="2"/>
  </si>
  <si>
    <t>＜料金表＞</t>
    <rPh sb="1" eb="4">
      <t>リョウキンヒョウ</t>
    </rPh>
    <phoneticPr fontId="2"/>
  </si>
  <si>
    <t>算定時間</t>
    <rPh sb="0" eb="4">
      <t>サンテイジカン</t>
    </rPh>
    <phoneticPr fontId="2"/>
  </si>
  <si>
    <t>検索用</t>
    <rPh sb="0" eb="2">
      <t>ケンサク</t>
    </rPh>
    <rPh sb="2" eb="3">
      <t>ヨウ</t>
    </rPh>
    <phoneticPr fontId="2"/>
  </si>
  <si>
    <t>提出する請求関係ファイルのファイル名は下記のとおりとしてください。</t>
    <rPh sb="0" eb="2">
      <t>テイシュツ</t>
    </rPh>
    <rPh sb="4" eb="8">
      <t>セイキュウカンケイ</t>
    </rPh>
    <rPh sb="17" eb="18">
      <t>メイ</t>
    </rPh>
    <rPh sb="19" eb="21">
      <t>カキ</t>
    </rPh>
    <phoneticPr fontId="2"/>
  </si>
  <si>
    <t>　（例）提供年月：令和7年4月，請求年月：令和7年5月，事業所番号：0834100000</t>
    <rPh sb="2" eb="3">
      <t>レイ</t>
    </rPh>
    <rPh sb="4" eb="8">
      <t>テイキョウネンゲツ</t>
    </rPh>
    <rPh sb="9" eb="11">
      <t>レイワ</t>
    </rPh>
    <rPh sb="12" eb="13">
      <t>ネン</t>
    </rPh>
    <rPh sb="14" eb="15">
      <t>ガツ</t>
    </rPh>
    <rPh sb="16" eb="20">
      <t>セイキュウネンゲツ</t>
    </rPh>
    <rPh sb="21" eb="23">
      <t>レイワ</t>
    </rPh>
    <rPh sb="24" eb="25">
      <t>ネン</t>
    </rPh>
    <rPh sb="26" eb="27">
      <t>ガツ</t>
    </rPh>
    <rPh sb="28" eb="31">
      <t>ジギョウショ</t>
    </rPh>
    <rPh sb="31" eb="33">
      <t>バンゴウ</t>
    </rPh>
    <phoneticPr fontId="2"/>
  </si>
  <si>
    <t>　　　　　　　　※半角数字で入力してください。提供年月，請求年月，事業所番号それぞれの間にアンダーバー（_）が入ります。</t>
    <rPh sb="9" eb="13">
      <t>ハンカクスウジ</t>
    </rPh>
    <rPh sb="14" eb="16">
      <t>ニュウリョク</t>
    </rPh>
    <rPh sb="23" eb="27">
      <t>テイキョウネンゲツ</t>
    </rPh>
    <rPh sb="28" eb="32">
      <t>セイキュウネンゲツ</t>
    </rPh>
    <rPh sb="33" eb="36">
      <t>ジギョウショ</t>
    </rPh>
    <rPh sb="36" eb="38">
      <t>バンゴウ</t>
    </rPh>
    <rPh sb="43" eb="44">
      <t>アイダ</t>
    </rPh>
    <rPh sb="55" eb="56">
      <t>ハイ</t>
    </rPh>
    <phoneticPr fontId="2"/>
  </si>
  <si>
    <t>月</t>
    <rPh sb="0" eb="1">
      <t>ガツ</t>
    </rPh>
    <phoneticPr fontId="5"/>
  </si>
  <si>
    <t>代表者職名／代表者名</t>
    <rPh sb="0" eb="3">
      <t>ダイヒョウシャ</t>
    </rPh>
    <rPh sb="3" eb="5">
      <t>ショクメイ</t>
    </rPh>
    <rPh sb="6" eb="9">
      <t>ダイヒョウシャ</t>
    </rPh>
    <rPh sb="9" eb="10">
      <t>メイ</t>
    </rPh>
    <phoneticPr fontId="5"/>
  </si>
  <si>
    <t>口座番号</t>
    <rPh sb="0" eb="2">
      <t>コウザ</t>
    </rPh>
    <rPh sb="2" eb="4">
      <t>バンゴウ</t>
    </rPh>
    <phoneticPr fontId="5"/>
  </si>
  <si>
    <r>
      <t>提出締切は</t>
    </r>
    <r>
      <rPr>
        <b/>
        <sz val="14"/>
        <color rgb="FFFF0000"/>
        <rFont val="UD デジタル 教科書体 NK-R"/>
        <family val="1"/>
        <charset val="128"/>
      </rPr>
      <t>提供月の翌月15日（必着）</t>
    </r>
    <r>
      <rPr>
        <sz val="14"/>
        <color theme="1"/>
        <rFont val="UD デジタル 教科書体 NK-R"/>
        <family val="1"/>
        <charset val="128"/>
      </rPr>
      <t>となります。</t>
    </r>
    <rPh sb="0" eb="4">
      <t>テイシュツシメキリ</t>
    </rPh>
    <rPh sb="5" eb="8">
      <t>テイキョウツキ</t>
    </rPh>
    <rPh sb="9" eb="11">
      <t>ヨクゲツ</t>
    </rPh>
    <rPh sb="13" eb="14">
      <t>ニチ</t>
    </rPh>
    <rPh sb="15" eb="17">
      <t>ヒッチャク</t>
    </rPh>
    <phoneticPr fontId="2"/>
  </si>
  <si>
    <t>電子申請</t>
    <rPh sb="0" eb="4">
      <t>デンシシンセイ</t>
    </rPh>
    <phoneticPr fontId="2"/>
  </si>
  <si>
    <t>東海村障害者等日中一時支援事業　事業所情報入力シート</t>
    <phoneticPr fontId="2"/>
  </si>
  <si>
    <t>東海村長　山田　修　様</t>
    <rPh sb="5" eb="6">
      <t>ヤマ</t>
    </rPh>
    <rPh sb="6" eb="7">
      <t>タ</t>
    </rPh>
    <rPh sb="8" eb="9">
      <t>オサム</t>
    </rPh>
    <rPh sb="10" eb="11">
      <t>サマ</t>
    </rPh>
    <phoneticPr fontId="5"/>
  </si>
  <si>
    <r>
      <t>　ファイル名「</t>
    </r>
    <r>
      <rPr>
        <b/>
        <sz val="14"/>
        <color theme="1"/>
        <rFont val="UD デジタル 教科書体 NK-R"/>
        <family val="1"/>
        <charset val="128"/>
      </rPr>
      <t>東海村日中一時請求関係ファイル（</t>
    </r>
    <r>
      <rPr>
        <b/>
        <sz val="14"/>
        <color rgb="FFFF0000"/>
        <rFont val="UD デジタル 教科書体 NK-R"/>
        <family val="1"/>
        <charset val="128"/>
      </rPr>
      <t>提供年月_請求月_事業所番号</t>
    </r>
    <r>
      <rPr>
        <b/>
        <sz val="14"/>
        <color theme="1"/>
        <rFont val="UD デジタル 教科書体 NK-R"/>
        <family val="1"/>
        <charset val="128"/>
      </rPr>
      <t>）.xlsx</t>
    </r>
    <r>
      <rPr>
        <sz val="14"/>
        <color theme="1"/>
        <rFont val="UD デジタル 教科書体 NK-R"/>
        <family val="1"/>
        <charset val="128"/>
      </rPr>
      <t>」</t>
    </r>
    <rPh sb="23" eb="25">
      <t>テイキョウ</t>
    </rPh>
    <rPh sb="25" eb="27">
      <t>ネンゲツ</t>
    </rPh>
    <rPh sb="28" eb="30">
      <t>セイキュウ</t>
    </rPh>
    <rPh sb="30" eb="31">
      <t>ツキ</t>
    </rPh>
    <phoneticPr fontId="2"/>
  </si>
  <si>
    <r>
      <t>　　　　　→「東海村日中一時請求関係ファイル（</t>
    </r>
    <r>
      <rPr>
        <sz val="14"/>
        <color rgb="FFFF0000"/>
        <rFont val="UD デジタル 教科書体 NK-R"/>
        <family val="1"/>
        <charset val="128"/>
      </rPr>
      <t>202504_05_0834100000</t>
    </r>
    <r>
      <rPr>
        <sz val="14"/>
        <color theme="1"/>
        <rFont val="UD デジタル 教科書体 NK-R"/>
        <family val="1"/>
        <charset val="128"/>
      </rPr>
      <t>）.xlsx</t>
    </r>
    <rPh sb="7" eb="10">
      <t>トウカイムラ</t>
    </rPh>
    <rPh sb="10" eb="14">
      <t>ニッチュウイチジ</t>
    </rPh>
    <rPh sb="14" eb="18">
      <t>セイキュウカンケイ</t>
    </rPh>
    <phoneticPr fontId="2"/>
  </si>
  <si>
    <t xml:space="preserve">
https://s-kantan.jp/vill-tokai-ibaraki-u/offer/offerList_initDisplay.action
</t>
    <phoneticPr fontId="2"/>
  </si>
  <si>
    <t>＜いばらき電子申請・届出サービス【東海村】＞</t>
    <phoneticPr fontId="2"/>
  </si>
  <si>
    <t>　下記について、サービス提供時に用いた実績記録表の内容と相違ありません。</t>
    <rPh sb="23" eb="24">
      <t>ヒョウ</t>
    </rPh>
    <phoneticPr fontId="2"/>
  </si>
  <si>
    <r>
      <rPr>
        <b/>
        <sz val="14"/>
        <color theme="1"/>
        <rFont val="UD デジタル 教科書体 NK-R"/>
        <family val="1"/>
        <charset val="128"/>
      </rPr>
      <t>東海村日中一時請求関係ファイル（Excel）</t>
    </r>
    <r>
      <rPr>
        <sz val="14"/>
        <color theme="1"/>
        <rFont val="UD デジタル 教科書体 NK-R"/>
        <family val="1"/>
        <charset val="128"/>
      </rPr>
      <t xml:space="preserve">
※東海村障害者等日中一時支援事業実績記録表の原本は事業所で１０年間保管してください。</t>
    </r>
    <rPh sb="0" eb="3">
      <t>トウカイムラ</t>
    </rPh>
    <rPh sb="3" eb="5">
      <t>ニッチュウ</t>
    </rPh>
    <rPh sb="5" eb="7">
      <t>イチジ</t>
    </rPh>
    <rPh sb="7" eb="11">
      <t>セイキュウカンケイ</t>
    </rPh>
    <rPh sb="26" eb="29">
      <t>トウカイムラ</t>
    </rPh>
    <rPh sb="29" eb="32">
      <t>ショウガイシャ</t>
    </rPh>
    <rPh sb="32" eb="33">
      <t>トウ</t>
    </rPh>
    <rPh sb="33" eb="41">
      <t>ニッチュウイチジシエンジギョウ</t>
    </rPh>
    <rPh sb="41" eb="43">
      <t>ジッセキ</t>
    </rPh>
    <rPh sb="43" eb="46">
      <t>キロクヒョウ</t>
    </rPh>
    <rPh sb="47" eb="49">
      <t>ゲンポン</t>
    </rPh>
    <rPh sb="50" eb="53">
      <t>ジギョウショ</t>
    </rPh>
    <rPh sb="56" eb="58">
      <t>ネンカン</t>
    </rPh>
    <rPh sb="58" eb="60">
      <t>ホカン</t>
    </rPh>
    <phoneticPr fontId="2"/>
  </si>
  <si>
    <t>東海村障害者等日中一時支援事業　利用者情報入力シート</t>
    <rPh sb="0" eb="3">
      <t>トウカイムラ</t>
    </rPh>
    <rPh sb="3" eb="7">
      <t>ショウガイシャトウ</t>
    </rPh>
    <rPh sb="7" eb="9">
      <t>ニッチュウ</t>
    </rPh>
    <rPh sb="9" eb="11">
      <t>イチジ</t>
    </rPh>
    <rPh sb="11" eb="13">
      <t>シエン</t>
    </rPh>
    <rPh sb="13" eb="15">
      <t>ジギョウ</t>
    </rPh>
    <rPh sb="16" eb="23">
      <t>リヨウシャジョウホウニュウリョク</t>
    </rPh>
    <phoneticPr fontId="2"/>
  </si>
  <si>
    <t>児童の場合は
利用児童の氏名</t>
    <rPh sb="0" eb="2">
      <t>ジドウ</t>
    </rPh>
    <rPh sb="3" eb="5">
      <t>バアイ</t>
    </rPh>
    <rPh sb="7" eb="9">
      <t>リヨウ</t>
    </rPh>
    <rPh sb="9" eb="11">
      <t>ジドウ</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</si>
</sst>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
    <numFmt numFmtId="178" formatCode="h:mm;;"/>
    <numFmt numFmtId="179" formatCode="e"/>
    <numFmt numFmtId="180" formatCode="h:mm;@"/>
    <numFmt numFmtId="181" formatCode="#,##0;[Red]\-#,##0;;"/>
    <numFmt numFmtId="182" formatCode="General;;"/>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b/>
      <sz val="11"/>
      <name val="ＭＳ 明朝"/>
      <family val="1"/>
      <charset val="128"/>
    </font>
    <font>
      <sz val="6"/>
      <name val="ＭＳ 明朝"/>
      <family val="1"/>
      <charset val="128"/>
    </font>
    <font>
      <sz val="11"/>
      <color theme="1"/>
      <name val="游ゴシック"/>
      <family val="3"/>
      <charset val="128"/>
      <scheme val="minor"/>
    </font>
    <font>
      <sz val="12"/>
      <color theme="1"/>
      <name val="ＭＳ 明朝"/>
      <family val="1"/>
      <charset val="128"/>
    </font>
    <font>
      <sz val="9"/>
      <name val="ＭＳ 明朝"/>
      <family val="1"/>
      <charset val="128"/>
    </font>
    <font>
      <b/>
      <sz val="9"/>
      <name val="ＭＳ 明朝"/>
      <family val="1"/>
      <charset val="128"/>
    </font>
    <font>
      <b/>
      <sz val="9"/>
      <color indexed="81"/>
      <name val="MS P ゴシック"/>
      <family val="3"/>
      <charset val="128"/>
    </font>
    <font>
      <sz val="22"/>
      <color theme="1"/>
      <name val="ＭＳ 明朝"/>
      <family val="1"/>
      <charset val="128"/>
    </font>
    <font>
      <sz val="14"/>
      <color theme="1"/>
      <name val="ＭＳ 明朝"/>
      <family val="1"/>
      <charset val="128"/>
    </font>
    <font>
      <sz val="26"/>
      <color theme="1"/>
      <name val="ＭＳ 明朝"/>
      <family val="1"/>
      <charset val="128"/>
    </font>
    <font>
      <sz val="28"/>
      <color theme="1"/>
      <name val="ＭＳ 明朝"/>
      <family val="1"/>
      <charset val="128"/>
    </font>
    <font>
      <sz val="16"/>
      <color theme="1"/>
      <name val="ＭＳ 明朝"/>
      <family val="1"/>
      <charset val="128"/>
    </font>
    <font>
      <sz val="8"/>
      <color theme="1"/>
      <name val="ＭＳ 明朝"/>
      <family val="1"/>
      <charset val="128"/>
    </font>
    <font>
      <sz val="11"/>
      <color theme="1"/>
      <name val="UD デジタル 教科書体 NK-R"/>
      <family val="1"/>
      <charset val="128"/>
    </font>
    <font>
      <b/>
      <sz val="14"/>
      <color theme="1"/>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
      <b/>
      <sz val="20"/>
      <color theme="1"/>
      <name val="UD デジタル 教科書体 NK-R"/>
      <family val="1"/>
      <charset val="128"/>
    </font>
    <font>
      <sz val="14"/>
      <color theme="1"/>
      <name val="UD デジタル 教科書体 NK-R"/>
      <family val="1"/>
      <charset val="128"/>
    </font>
    <font>
      <b/>
      <sz val="14"/>
      <color rgb="FFFF0000"/>
      <name val="UD デジタル 教科書体 NK-R"/>
      <family val="1"/>
      <charset val="128"/>
    </font>
    <font>
      <sz val="14"/>
      <color rgb="FFFF0000"/>
      <name val="UD デジタル 教科書体 NK-R"/>
      <family val="1"/>
      <charset val="128"/>
    </font>
    <font>
      <b/>
      <sz val="12"/>
      <color theme="1"/>
      <name val="UD デジタル 教科書体 NK-R"/>
      <family val="1"/>
      <charset val="128"/>
    </font>
    <font>
      <sz val="10"/>
      <color indexed="81"/>
      <name val="UD デジタル 教科書体 NK-R"/>
      <family val="1"/>
      <charset val="128"/>
    </font>
    <font>
      <sz val="12"/>
      <name val="UD デジタル 教科書体 NK-R"/>
      <family val="1"/>
      <charset val="128"/>
    </font>
    <font>
      <b/>
      <sz val="16"/>
      <name val="ＭＳ 明朝"/>
      <family val="1"/>
      <charset val="128"/>
    </font>
    <font>
      <sz val="10"/>
      <color theme="1"/>
      <name val="ＭＳ 明朝"/>
      <family val="1"/>
      <charset val="128"/>
    </font>
    <font>
      <b/>
      <sz val="16"/>
      <color theme="1"/>
      <name val="ＭＳ 明朝"/>
      <family val="1"/>
      <charset val="128"/>
    </font>
    <font>
      <b/>
      <sz val="9"/>
      <color indexed="81"/>
      <name val="UD デジタル 教科書体 NK-R"/>
      <family val="1"/>
      <charset val="128"/>
    </font>
    <font>
      <b/>
      <sz val="16"/>
      <color theme="1"/>
      <name val="UD デジタル 教科書体 NK-R"/>
      <family val="1"/>
      <charset val="128"/>
    </font>
    <font>
      <u/>
      <sz val="11"/>
      <color theme="10"/>
      <name val="游ゴシック"/>
      <family val="2"/>
      <charset val="128"/>
      <scheme val="minor"/>
    </font>
    <font>
      <u/>
      <sz val="14"/>
      <color theme="10"/>
      <name val="UD デジタル 教科書体 NK-R"/>
      <family val="1"/>
      <charset val="128"/>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dotted">
        <color indexed="64"/>
      </top>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39" fillId="0" borderId="0" applyNumberFormat="0" applyFill="0" applyBorder="0" applyAlignment="0" applyProtection="0">
      <alignment vertical="center"/>
    </xf>
  </cellStyleXfs>
  <cellXfs count="339">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4" fillId="0" borderId="0" xfId="0" applyFont="1" applyAlignment="1"/>
    <xf numFmtId="0" fontId="6" fillId="0" borderId="0" xfId="0" applyFont="1" applyAlignment="1">
      <alignment horizontal="right"/>
    </xf>
    <xf numFmtId="0" fontId="4" fillId="0" borderId="0" xfId="0" applyFont="1" applyAlignment="1">
      <alignment horizont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xf numFmtId="0" fontId="4" fillId="0" borderId="0" xfId="0" applyFont="1" applyAlignment="1">
      <alignment horizontal="centerContinuous" vertical="center"/>
    </xf>
    <xf numFmtId="0" fontId="4" fillId="0" borderId="0" xfId="0" applyFont="1" applyAlignment="1">
      <alignment horizontal="left"/>
    </xf>
    <xf numFmtId="0" fontId="11" fillId="0" borderId="0" xfId="0" applyFont="1">
      <alignment vertical="center"/>
    </xf>
    <xf numFmtId="0" fontId="9" fillId="0" borderId="0" xfId="0" applyFont="1" applyAlignment="1">
      <alignment horizontal="center" vertical="center"/>
    </xf>
    <xf numFmtId="0" fontId="3" fillId="0" borderId="0" xfId="0" applyFont="1">
      <alignment vertical="center"/>
    </xf>
    <xf numFmtId="58" fontId="4" fillId="0" borderId="0" xfId="0" applyNumberFormat="1" applyFont="1" applyAlignment="1"/>
    <xf numFmtId="0" fontId="4" fillId="0" borderId="0" xfId="0" applyFont="1" applyAlignment="1">
      <alignment vertical="center" wrapText="1"/>
    </xf>
    <xf numFmtId="0" fontId="4"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xf>
    <xf numFmtId="9" fontId="0" fillId="0" borderId="1" xfId="0" applyNumberFormat="1" applyBorder="1">
      <alignment vertical="center"/>
    </xf>
    <xf numFmtId="0" fontId="0" fillId="0" borderId="1" xfId="0" applyBorder="1" applyAlignment="1">
      <alignment horizontal="center" vertical="center"/>
    </xf>
    <xf numFmtId="0" fontId="4"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49" fontId="21" fillId="0" borderId="0" xfId="0" applyNumberFormat="1" applyFont="1">
      <alignment vertical="center"/>
    </xf>
    <xf numFmtId="9" fontId="21" fillId="0" borderId="0" xfId="0" applyNumberFormat="1" applyFont="1" applyAlignment="1">
      <alignment horizontal="center" vertical="center"/>
    </xf>
    <xf numFmtId="0" fontId="21" fillId="0" borderId="0" xfId="0" applyFont="1" applyAlignment="1">
      <alignment horizontal="center" vertical="center"/>
    </xf>
    <xf numFmtId="9" fontId="3" fillId="0" borderId="0" xfId="0" applyNumberFormat="1" applyFont="1">
      <alignment vertical="center"/>
    </xf>
    <xf numFmtId="0" fontId="22" fillId="0" borderId="43" xfId="0" applyFont="1" applyBorder="1" applyAlignment="1">
      <alignment horizontal="center"/>
    </xf>
    <xf numFmtId="180" fontId="21" fillId="0" borderId="0" xfId="0" applyNumberFormat="1" applyFont="1" applyAlignment="1">
      <alignment horizontal="center" vertical="center"/>
    </xf>
    <xf numFmtId="0" fontId="17" fillId="0" borderId="0" xfId="0" applyFont="1">
      <alignment vertical="center"/>
    </xf>
    <xf numFmtId="177" fontId="21" fillId="0" borderId="4" xfId="0" applyNumberFormat="1" applyFont="1" applyFill="1" applyBorder="1" applyAlignment="1">
      <alignment horizontal="center" vertical="center"/>
    </xf>
    <xf numFmtId="38" fontId="21" fillId="0" borderId="39" xfId="1" applyFont="1" applyFill="1" applyBorder="1">
      <alignment vertical="center"/>
    </xf>
    <xf numFmtId="0" fontId="22" fillId="0" borderId="43" xfId="0" applyFont="1" applyFill="1" applyBorder="1" applyAlignment="1">
      <alignment horizontal="center"/>
    </xf>
    <xf numFmtId="0" fontId="0" fillId="0" borderId="0" xfId="0" applyBorder="1">
      <alignment vertical="center"/>
    </xf>
    <xf numFmtId="38" fontId="21" fillId="0" borderId="39" xfId="1" applyFont="1" applyFill="1" applyBorder="1" applyAlignment="1">
      <alignment horizontal="right" vertical="center"/>
    </xf>
    <xf numFmtId="181" fontId="21" fillId="0" borderId="39" xfId="1" applyNumberFormat="1" applyFont="1" applyFill="1" applyBorder="1">
      <alignment vertical="center"/>
    </xf>
    <xf numFmtId="0" fontId="21" fillId="4" borderId="4" xfId="0" applyFont="1" applyFill="1" applyBorder="1" applyAlignment="1" applyProtection="1">
      <alignment horizontal="center" vertical="center"/>
      <protection locked="0"/>
    </xf>
    <xf numFmtId="0" fontId="0" fillId="0" borderId="1" xfId="0" applyFill="1" applyBorder="1">
      <alignment vertical="center"/>
    </xf>
    <xf numFmtId="38" fontId="21" fillId="0" borderId="39" xfId="1" applyNumberFormat="1" applyFont="1" applyFill="1" applyBorder="1">
      <alignment vertical="center"/>
    </xf>
    <xf numFmtId="0" fontId="23"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7" fillId="0" borderId="0" xfId="0" applyFont="1" applyAlignment="1" applyProtection="1">
      <alignment horizontal="left" vertical="center"/>
    </xf>
    <xf numFmtId="0" fontId="18" fillId="0" borderId="0" xfId="0" applyFont="1" applyProtection="1">
      <alignment vertical="center"/>
    </xf>
    <xf numFmtId="0" fontId="18" fillId="0" borderId="0" xfId="0" applyFont="1" applyAlignment="1" applyProtection="1">
      <alignment horizontal="center" vertical="center"/>
    </xf>
    <xf numFmtId="9" fontId="3" fillId="0" borderId="0" xfId="0" applyNumberFormat="1" applyFont="1" applyProtection="1">
      <alignment vertical="center"/>
    </xf>
    <xf numFmtId="49" fontId="21" fillId="0" borderId="0" xfId="0" applyNumberFormat="1" applyFont="1" applyProtection="1">
      <alignment vertical="center"/>
    </xf>
    <xf numFmtId="9" fontId="21" fillId="0" borderId="0" xfId="0" applyNumberFormat="1" applyFont="1" applyAlignment="1" applyProtection="1">
      <alignment horizontal="center" vertical="center"/>
    </xf>
    <xf numFmtId="0" fontId="21" fillId="0" borderId="0" xfId="0" applyFont="1" applyAlignment="1" applyProtection="1">
      <alignment horizontal="center" vertical="center"/>
    </xf>
    <xf numFmtId="0" fontId="21" fillId="4" borderId="4" xfId="0" applyFont="1" applyFill="1" applyBorder="1" applyAlignment="1" applyProtection="1">
      <alignment horizontal="center" vertical="center"/>
    </xf>
    <xf numFmtId="177" fontId="21" fillId="0" borderId="4" xfId="0" applyNumberFormat="1" applyFont="1" applyFill="1" applyBorder="1" applyAlignment="1" applyProtection="1">
      <alignment horizontal="center" vertical="center"/>
    </xf>
    <xf numFmtId="0" fontId="22" fillId="0" borderId="43" xfId="0" applyFont="1" applyFill="1" applyBorder="1" applyAlignment="1" applyProtection="1">
      <alignment horizontal="center"/>
    </xf>
    <xf numFmtId="38" fontId="21" fillId="0" borderId="39" xfId="1" applyNumberFormat="1" applyFont="1" applyFill="1" applyBorder="1" applyProtection="1">
      <alignment vertical="center"/>
    </xf>
    <xf numFmtId="181" fontId="21" fillId="0" borderId="39" xfId="1" applyNumberFormat="1" applyFont="1" applyFill="1" applyBorder="1" applyProtection="1">
      <alignment vertical="center"/>
    </xf>
    <xf numFmtId="0" fontId="22" fillId="0" borderId="43" xfId="0" applyFont="1" applyBorder="1" applyAlignment="1" applyProtection="1">
      <alignment horizontal="center"/>
    </xf>
    <xf numFmtId="180" fontId="21" fillId="0" borderId="0" xfId="0" applyNumberFormat="1" applyFont="1" applyAlignment="1" applyProtection="1">
      <alignment horizontal="center" vertical="center"/>
    </xf>
    <xf numFmtId="0" fontId="17" fillId="0" borderId="0" xfId="0" applyFont="1" applyProtection="1">
      <alignment vertical="center"/>
    </xf>
    <xf numFmtId="0" fontId="21" fillId="0" borderId="39" xfId="0" applyFont="1" applyFill="1" applyBorder="1" applyAlignment="1" applyProtection="1">
      <alignment horizontal="right" vertical="center"/>
    </xf>
    <xf numFmtId="38" fontId="21" fillId="0" borderId="39" xfId="1" applyFont="1" applyFill="1" applyBorder="1" applyAlignment="1" applyProtection="1">
      <alignment horizontal="right" vertical="center"/>
    </xf>
    <xf numFmtId="38" fontId="21" fillId="0" borderId="39" xfId="1" applyFont="1" applyFill="1" applyBorder="1" applyProtection="1">
      <alignment vertical="center"/>
    </xf>
    <xf numFmtId="0" fontId="3" fillId="3" borderId="0" xfId="0" applyFont="1" applyFill="1" applyBorder="1">
      <alignment vertical="center"/>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3" fillId="0" borderId="0" xfId="0" applyFont="1" applyProtection="1">
      <alignment vertical="center"/>
    </xf>
    <xf numFmtId="0" fontId="28" fillId="0" borderId="0" xfId="0" applyFont="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3" fillId="0" borderId="36" xfId="0" applyFont="1" applyFill="1" applyBorder="1" applyAlignment="1">
      <alignment vertical="center"/>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6" xfId="0" applyFont="1" applyFill="1" applyBorder="1" applyAlignment="1">
      <alignment horizontal="center" vertical="center"/>
    </xf>
    <xf numFmtId="0" fontId="23" fillId="5" borderId="11"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5" fillId="2" borderId="44" xfId="0" applyFont="1" applyFill="1" applyBorder="1" applyAlignment="1">
      <alignment horizontal="center" vertical="center"/>
    </xf>
    <xf numFmtId="0" fontId="23" fillId="0" borderId="45" xfId="0" applyFont="1" applyBorder="1" applyAlignment="1" applyProtection="1">
      <alignment horizontal="center" vertical="center"/>
      <protection locked="0"/>
    </xf>
    <xf numFmtId="0" fontId="25" fillId="2" borderId="7" xfId="0" applyFont="1" applyFill="1" applyBorder="1" applyAlignment="1">
      <alignment horizontal="center" vertical="center"/>
    </xf>
    <xf numFmtId="0" fontId="23" fillId="0" borderId="41" xfId="0" applyFont="1" applyBorder="1" applyAlignment="1" applyProtection="1">
      <alignment horizontal="center" vertical="center"/>
      <protection locked="0"/>
    </xf>
    <xf numFmtId="0" fontId="33" fillId="0" borderId="0" xfId="0" applyFont="1" applyFill="1">
      <alignment vertical="center"/>
    </xf>
    <xf numFmtId="0" fontId="33" fillId="0" borderId="1" xfId="0" applyFont="1" applyFill="1" applyBorder="1" applyAlignment="1">
      <alignment horizontal="center" vertical="center"/>
    </xf>
    <xf numFmtId="38" fontId="33" fillId="0" borderId="1" xfId="1" applyFont="1" applyFill="1" applyBorder="1" applyAlignment="1">
      <alignment horizontal="center" vertical="center"/>
    </xf>
    <xf numFmtId="0" fontId="33" fillId="0" borderId="1" xfId="0" applyFont="1" applyFill="1" applyBorder="1">
      <alignment vertical="center"/>
    </xf>
    <xf numFmtId="38" fontId="33" fillId="0" borderId="1" xfId="1" applyFont="1" applyFill="1" applyBorder="1">
      <alignment vertical="center"/>
    </xf>
    <xf numFmtId="0" fontId="3" fillId="0" borderId="19" xfId="0" applyFont="1" applyBorder="1">
      <alignment vertical="center"/>
    </xf>
    <xf numFmtId="0" fontId="33" fillId="0" borderId="1" xfId="0" applyNumberFormat="1" applyFont="1" applyFill="1" applyBorder="1">
      <alignment vertical="center"/>
    </xf>
    <xf numFmtId="20" fontId="3" fillId="0" borderId="0" xfId="0" applyNumberFormat="1" applyFont="1">
      <alignment vertical="center"/>
    </xf>
    <xf numFmtId="0" fontId="3" fillId="0" borderId="0" xfId="0" applyNumberFormat="1" applyFont="1">
      <alignment vertical="center"/>
    </xf>
    <xf numFmtId="178" fontId="21" fillId="0" borderId="4" xfId="0" applyNumberFormat="1" applyFont="1" applyBorder="1" applyAlignment="1">
      <alignment horizontal="center" vertical="center"/>
    </xf>
    <xf numFmtId="178" fontId="21" fillId="8" borderId="4" xfId="0" applyNumberFormat="1" applyFont="1" applyFill="1" applyBorder="1" applyAlignment="1">
      <alignment horizontal="center" vertical="center"/>
    </xf>
    <xf numFmtId="9" fontId="3" fillId="0" borderId="0" xfId="0" applyNumberFormat="1" applyFont="1" applyAlignment="1">
      <alignment horizontal="center" vertical="center"/>
    </xf>
    <xf numFmtId="0" fontId="21" fillId="0" borderId="0" xfId="0" applyFont="1">
      <alignment vertical="center"/>
    </xf>
    <xf numFmtId="9" fontId="3" fillId="0" borderId="31" xfId="0" applyNumberFormat="1" applyFont="1" applyBorder="1" applyAlignment="1">
      <alignment horizontal="center" vertical="center"/>
    </xf>
    <xf numFmtId="179" fontId="21" fillId="0" borderId="0" xfId="0" applyNumberFormat="1" applyFont="1" applyFill="1" applyAlignment="1">
      <alignment horizontal="center" vertical="center"/>
    </xf>
    <xf numFmtId="0" fontId="21" fillId="0" borderId="3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lignment vertical="center"/>
    </xf>
    <xf numFmtId="0" fontId="21" fillId="0" borderId="0" xfId="0" applyFont="1" applyProtection="1">
      <alignment vertical="center"/>
    </xf>
    <xf numFmtId="0" fontId="21" fillId="0" borderId="0" xfId="0" applyNumberFormat="1" applyFont="1" applyFill="1" applyAlignment="1" applyProtection="1">
      <alignment horizontal="center" vertical="center"/>
    </xf>
    <xf numFmtId="0" fontId="21" fillId="0" borderId="31" xfId="0" applyFont="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43" xfId="0" applyFont="1" applyBorder="1" applyProtection="1">
      <alignment vertical="center"/>
    </xf>
    <xf numFmtId="0" fontId="4" fillId="0" borderId="0" xfId="0" applyFont="1" applyBorder="1" applyAlignment="1"/>
    <xf numFmtId="0" fontId="6" fillId="0" borderId="0" xfId="0" applyFont="1">
      <alignment vertical="center"/>
    </xf>
    <xf numFmtId="17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3" fillId="3" borderId="0" xfId="2" applyFont="1" applyFill="1" applyAlignment="1">
      <alignment vertical="center" shrinkToFit="1"/>
    </xf>
    <xf numFmtId="0" fontId="35" fillId="3" borderId="0" xfId="2" applyFont="1" applyFill="1" applyAlignment="1">
      <alignment horizontal="right" vertical="center"/>
    </xf>
    <xf numFmtId="0" fontId="3" fillId="3" borderId="0" xfId="2" applyFont="1" applyFill="1" applyAlignment="1">
      <alignment horizontal="center" vertical="center" shrinkToFit="1"/>
    </xf>
    <xf numFmtId="0" fontId="13" fillId="3" borderId="0" xfId="2" applyFont="1" applyFill="1" applyAlignment="1">
      <alignment vertical="center" shrinkToFit="1"/>
    </xf>
    <xf numFmtId="0" fontId="13" fillId="3" borderId="0" xfId="2" applyFont="1" applyFill="1" applyAlignment="1">
      <alignment horizontal="center" vertical="center" shrinkToFit="1"/>
    </xf>
    <xf numFmtId="0" fontId="13" fillId="3" borderId="23" xfId="2" applyFont="1" applyFill="1" applyBorder="1" applyAlignment="1">
      <alignment vertical="center" shrinkToFit="1"/>
    </xf>
    <xf numFmtId="0" fontId="13" fillId="3" borderId="1" xfId="2" applyFont="1" applyFill="1" applyBorder="1" applyAlignment="1">
      <alignment horizontal="center" vertical="center" shrinkToFit="1"/>
    </xf>
    <xf numFmtId="0" fontId="25" fillId="0" borderId="8" xfId="0" applyFont="1" applyBorder="1" applyAlignment="1" applyProtection="1">
      <alignment horizontal="center" vertical="center"/>
      <protection locked="0"/>
    </xf>
    <xf numFmtId="9" fontId="3" fillId="0" borderId="31" xfId="0" applyNumberFormat="1" applyFont="1" applyBorder="1" applyProtection="1">
      <alignment vertical="center"/>
    </xf>
    <xf numFmtId="178" fontId="21" fillId="0" borderId="4" xfId="0" applyNumberFormat="1" applyFont="1" applyBorder="1" applyAlignment="1" applyProtection="1">
      <alignment horizontal="center" vertical="center"/>
    </xf>
    <xf numFmtId="0" fontId="21" fillId="4" borderId="48" xfId="0" applyFont="1" applyFill="1" applyBorder="1" applyAlignment="1" applyProtection="1">
      <alignment horizontal="center" vertical="center"/>
      <protection locked="0"/>
    </xf>
    <xf numFmtId="177" fontId="21" fillId="0" borderId="48" xfId="0" applyNumberFormat="1" applyFont="1" applyFill="1" applyBorder="1" applyAlignment="1">
      <alignment horizontal="center" vertical="center"/>
    </xf>
    <xf numFmtId="38" fontId="21" fillId="0" borderId="42" xfId="1" applyFont="1" applyFill="1" applyBorder="1" applyProtection="1">
      <alignment vertical="center"/>
    </xf>
    <xf numFmtId="177" fontId="4" fillId="0" borderId="18" xfId="0" applyNumberFormat="1" applyFont="1" applyBorder="1" applyAlignment="1">
      <alignment horizontal="center" vertical="center" shrinkToFit="1"/>
    </xf>
    <xf numFmtId="0" fontId="28" fillId="9" borderId="1" xfId="0" applyFont="1" applyFill="1" applyBorder="1" applyAlignment="1">
      <alignment horizontal="center" vertical="center"/>
    </xf>
    <xf numFmtId="0" fontId="34" fillId="0" borderId="0" xfId="0" applyFont="1" applyAlignment="1">
      <alignment horizontal="center"/>
    </xf>
    <xf numFmtId="0" fontId="6" fillId="0" borderId="0" xfId="0" applyFont="1" applyAlignment="1" applyProtection="1">
      <alignment horizontal="center"/>
      <protection locked="0"/>
    </xf>
    <xf numFmtId="0" fontId="6" fillId="0" borderId="0" xfId="0" applyNumberFormat="1" applyFont="1" applyFill="1" applyAlignment="1" applyProtection="1">
      <alignment horizontal="center"/>
    </xf>
    <xf numFmtId="0" fontId="6" fillId="0" borderId="0" xfId="0" applyFont="1" applyFill="1" applyAlignment="1" applyProtection="1">
      <alignment horizontal="center"/>
    </xf>
    <xf numFmtId="0" fontId="23" fillId="0" borderId="1"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49" fontId="26" fillId="0" borderId="1" xfId="0" applyNumberFormat="1" applyFont="1" applyBorder="1" applyAlignment="1" applyProtection="1">
      <alignment horizontal="center" vertical="center" shrinkToFit="1"/>
      <protection locked="0"/>
    </xf>
    <xf numFmtId="182" fontId="21" fillId="0" borderId="39" xfId="0" applyNumberFormat="1" applyFont="1" applyFill="1" applyBorder="1" applyAlignment="1">
      <alignment horizontal="right" vertical="center"/>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xf numFmtId="0" fontId="4" fillId="0" borderId="52"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39" fillId="0" borderId="0" xfId="3">
      <alignment vertical="center"/>
    </xf>
    <xf numFmtId="0" fontId="28" fillId="0" borderId="55" xfId="0" applyFont="1" applyFill="1" applyBorder="1" applyAlignment="1">
      <alignment horizontal="left" vertical="center"/>
    </xf>
    <xf numFmtId="0" fontId="40" fillId="0" borderId="40" xfId="3" applyFont="1" applyBorder="1" applyAlignment="1">
      <alignment vertical="center" wrapText="1"/>
    </xf>
    <xf numFmtId="0" fontId="28" fillId="0" borderId="0" xfId="0" applyFont="1" applyAlignment="1">
      <alignment horizontal="left" vertical="center" wrapText="1"/>
    </xf>
    <xf numFmtId="0" fontId="28" fillId="0" borderId="55" xfId="0" applyFont="1" applyBorder="1" applyAlignment="1">
      <alignment horizontal="left" vertical="center" wrapText="1"/>
    </xf>
    <xf numFmtId="0" fontId="28" fillId="0" borderId="40" xfId="0" applyFont="1" applyBorder="1" applyAlignment="1">
      <alignment horizontal="left" vertical="center" wrapText="1"/>
    </xf>
    <xf numFmtId="0" fontId="28" fillId="0" borderId="55" xfId="0" applyFont="1" applyBorder="1" applyAlignment="1">
      <alignment horizontal="center" vertical="center"/>
    </xf>
    <xf numFmtId="0" fontId="28" fillId="0" borderId="40" xfId="0" applyFont="1" applyBorder="1" applyAlignment="1">
      <alignment horizontal="center" vertical="center"/>
    </xf>
    <xf numFmtId="0" fontId="38" fillId="0" borderId="23" xfId="0" applyFont="1" applyBorder="1" applyAlignment="1">
      <alignment horizontal="center" vertical="center"/>
    </xf>
    <xf numFmtId="0" fontId="23" fillId="5" borderId="12" xfId="0" applyNumberFormat="1" applyFont="1" applyFill="1" applyBorder="1" applyAlignment="1">
      <alignment horizontal="center" vertical="center"/>
    </xf>
    <xf numFmtId="9" fontId="23" fillId="0" borderId="13" xfId="0" applyNumberFormat="1" applyFont="1" applyFill="1" applyBorder="1" applyAlignment="1" applyProtection="1">
      <alignment horizontal="center" vertical="center"/>
      <protection locked="0"/>
    </xf>
    <xf numFmtId="9" fontId="23" fillId="0" borderId="14" xfId="0" applyNumberFormat="1"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49" fontId="23" fillId="0" borderId="12"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5" fillId="0" borderId="10"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23" fillId="5" borderId="1" xfId="0" applyFont="1" applyFill="1" applyBorder="1" applyAlignment="1" applyProtection="1">
      <alignment horizontal="center" vertical="center"/>
    </xf>
    <xf numFmtId="0" fontId="23" fillId="5" borderId="34" xfId="0" applyFont="1" applyFill="1" applyBorder="1" applyAlignment="1" applyProtection="1">
      <alignment horizontal="center" vertical="center"/>
    </xf>
    <xf numFmtId="0" fontId="23" fillId="0" borderId="40"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5" borderId="1" xfId="0" applyNumberFormat="1"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9" fontId="23" fillId="0" borderId="2" xfId="0" applyNumberFormat="1" applyFont="1" applyFill="1" applyBorder="1" applyAlignment="1" applyProtection="1">
      <alignment horizontal="center" vertical="center"/>
      <protection locked="0"/>
    </xf>
    <xf numFmtId="9" fontId="23" fillId="0" borderId="3" xfId="0" applyNumberFormat="1"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9" fontId="23" fillId="5" borderId="2" xfId="0" applyNumberFormat="1" applyFont="1" applyFill="1" applyBorder="1" applyAlignment="1" applyProtection="1">
      <alignment horizontal="center" vertical="center"/>
    </xf>
    <xf numFmtId="9" fontId="23" fillId="5" borderId="3" xfId="0" applyNumberFormat="1" applyFont="1" applyFill="1" applyBorder="1" applyAlignment="1" applyProtection="1">
      <alignment horizontal="center" vertical="center"/>
    </xf>
    <xf numFmtId="0" fontId="23" fillId="5" borderId="1" xfId="0" applyNumberFormat="1" applyFont="1" applyFill="1" applyBorder="1" applyAlignment="1" applyProtection="1">
      <alignment horizontal="center" vertical="center"/>
    </xf>
    <xf numFmtId="49" fontId="23" fillId="0" borderId="40" xfId="0" applyNumberFormat="1" applyFont="1" applyFill="1" applyBorder="1" applyAlignment="1" applyProtection="1">
      <alignment horizontal="center" vertical="center"/>
      <protection locked="0"/>
    </xf>
    <xf numFmtId="49" fontId="23" fillId="5" borderId="1" xfId="0" applyNumberFormat="1" applyFont="1" applyFill="1" applyBorder="1" applyAlignment="1" applyProtection="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xf>
    <xf numFmtId="0" fontId="25" fillId="6" borderId="8"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13" fillId="0" borderId="0" xfId="0" applyFont="1" applyAlignment="1">
      <alignment horizontal="center"/>
    </xf>
    <xf numFmtId="0" fontId="14" fillId="1" borderId="1" xfId="0" applyFont="1" applyFill="1" applyBorder="1" applyAlignment="1">
      <alignment horizontal="center" vertical="center"/>
    </xf>
    <xf numFmtId="0" fontId="15" fillId="0" borderId="1"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1" borderId="2" xfId="0" applyFont="1" applyFill="1" applyBorder="1" applyAlignment="1">
      <alignment horizontal="center" vertical="center"/>
    </xf>
    <xf numFmtId="0" fontId="4" fillId="1" borderId="8" xfId="0" applyFont="1" applyFill="1" applyBorder="1" applyAlignment="1">
      <alignment horizontal="center" vertical="center"/>
    </xf>
    <xf numFmtId="0" fontId="4" fillId="1" borderId="3" xfId="0" applyFont="1" applyFill="1" applyBorder="1" applyAlignment="1">
      <alignment horizontal="center" vertical="center"/>
    </xf>
    <xf numFmtId="177" fontId="4" fillId="0" borderId="38" xfId="0" applyNumberFormat="1" applyFont="1" applyBorder="1" applyAlignment="1">
      <alignment horizontal="left" vertical="center" shrinkToFit="1"/>
    </xf>
    <xf numFmtId="0" fontId="4" fillId="0" borderId="38" xfId="0" applyFont="1" applyBorder="1" applyAlignment="1">
      <alignment horizontal="center" vertical="center" shrinkToFit="1"/>
    </xf>
    <xf numFmtId="0" fontId="4" fillId="0" borderId="38" xfId="0" applyNumberFormat="1" applyFont="1" applyBorder="1" applyAlignment="1">
      <alignment horizontal="center" vertical="center" shrinkToFit="1"/>
    </xf>
    <xf numFmtId="0" fontId="4" fillId="1" borderId="2" xfId="0" applyFont="1" applyFill="1" applyBorder="1" applyAlignment="1">
      <alignment horizontal="center" vertical="center" wrapTex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1"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34" fillId="0" borderId="0" xfId="0" applyFont="1" applyAlignment="1">
      <alignment horizontal="center"/>
    </xf>
    <xf numFmtId="177" fontId="4" fillId="0" borderId="18" xfId="0" applyNumberFormat="1" applyFont="1" applyBorder="1" applyAlignment="1">
      <alignment horizontal="center" vertical="center" shrinkToFit="1"/>
    </xf>
    <xf numFmtId="177" fontId="4" fillId="0" borderId="37" xfId="0" applyNumberFormat="1" applyFont="1" applyBorder="1" applyAlignment="1">
      <alignment horizontal="left" vertical="center" shrinkToFit="1"/>
    </xf>
    <xf numFmtId="177" fontId="4" fillId="0" borderId="18" xfId="0" applyNumberFormat="1" applyFont="1" applyBorder="1" applyAlignment="1">
      <alignment horizontal="left" vertical="center" shrinkToFit="1"/>
    </xf>
    <xf numFmtId="0" fontId="6" fillId="0" borderId="0" xfId="0" applyFont="1" applyAlignment="1">
      <alignment horizontal="left" vertical="center" wrapText="1"/>
    </xf>
    <xf numFmtId="38" fontId="8" fillId="0" borderId="19" xfId="1" applyFont="1" applyFill="1" applyBorder="1" applyAlignment="1">
      <alignment horizontal="center" vertical="center"/>
    </xf>
    <xf numFmtId="38" fontId="8" fillId="0" borderId="31" xfId="1" applyFont="1" applyFill="1" applyBorder="1" applyAlignment="1">
      <alignment horizontal="center" vertical="center"/>
    </xf>
    <xf numFmtId="0" fontId="6" fillId="0" borderId="1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4" fillId="1" borderId="15" xfId="0" applyFont="1" applyFill="1" applyBorder="1" applyAlignment="1">
      <alignment horizontal="center" vertical="center"/>
    </xf>
    <xf numFmtId="0" fontId="4" fillId="1" borderId="17" xfId="0" applyFont="1" applyFill="1" applyBorder="1" applyAlignment="1">
      <alignment horizontal="center" vertical="center"/>
    </xf>
    <xf numFmtId="0" fontId="4" fillId="1" borderId="16" xfId="0" applyFont="1" applyFill="1" applyBorder="1" applyAlignment="1">
      <alignment horizontal="center" vertical="center"/>
    </xf>
    <xf numFmtId="38" fontId="13" fillId="3" borderId="8" xfId="1" applyFont="1" applyFill="1" applyBorder="1" applyAlignment="1">
      <alignment horizontal="center" vertical="center"/>
    </xf>
    <xf numFmtId="38" fontId="13" fillId="3" borderId="3" xfId="1" applyFont="1" applyFill="1" applyBorder="1" applyAlignment="1">
      <alignment horizontal="center" vertical="center"/>
    </xf>
    <xf numFmtId="38" fontId="13" fillId="0" borderId="8" xfId="1" applyFont="1" applyFill="1" applyBorder="1" applyAlignment="1">
      <alignment horizontal="center" vertical="center"/>
    </xf>
    <xf numFmtId="0" fontId="13" fillId="0" borderId="2" xfId="2" applyFont="1" applyFill="1" applyBorder="1" applyAlignment="1">
      <alignment horizontal="center" vertical="center" wrapText="1" shrinkToFit="1"/>
    </xf>
    <xf numFmtId="0" fontId="13" fillId="0" borderId="8" xfId="2" applyFont="1" applyFill="1" applyBorder="1" applyAlignment="1">
      <alignment horizontal="center" vertical="center" wrapText="1" shrinkToFit="1"/>
    </xf>
    <xf numFmtId="0" fontId="13" fillId="0" borderId="3" xfId="2" applyFont="1" applyFill="1" applyBorder="1" applyAlignment="1">
      <alignment horizontal="center" vertical="center" wrapText="1" shrinkToFit="1"/>
    </xf>
    <xf numFmtId="181" fontId="13" fillId="0" borderId="2" xfId="1" applyNumberFormat="1" applyFont="1" applyFill="1" applyBorder="1" applyAlignment="1">
      <alignment horizontal="center" vertical="center" shrinkToFit="1"/>
    </xf>
    <xf numFmtId="181" fontId="13" fillId="0" borderId="8" xfId="1" applyNumberFormat="1" applyFont="1" applyFill="1" applyBorder="1" applyAlignment="1">
      <alignment horizontal="center" vertical="center" shrinkToFit="1"/>
    </xf>
    <xf numFmtId="181" fontId="13" fillId="0" borderId="3" xfId="1" applyNumberFormat="1" applyFont="1" applyFill="1" applyBorder="1" applyAlignment="1">
      <alignment horizontal="center" vertical="center" shrinkToFit="1"/>
    </xf>
    <xf numFmtId="38" fontId="13" fillId="0" borderId="2" xfId="1" applyNumberFormat="1" applyFont="1" applyFill="1" applyBorder="1" applyAlignment="1">
      <alignment horizontal="center" vertical="center" shrinkToFit="1"/>
    </xf>
    <xf numFmtId="38" fontId="13" fillId="0" borderId="8" xfId="1" applyNumberFormat="1" applyFont="1" applyFill="1" applyBorder="1" applyAlignment="1">
      <alignment horizontal="center" vertical="center" shrinkToFit="1"/>
    </xf>
    <xf numFmtId="38" fontId="13" fillId="0" borderId="3" xfId="1" applyNumberFormat="1" applyFont="1" applyFill="1" applyBorder="1" applyAlignment="1">
      <alignment horizontal="center" vertical="center" shrinkToFit="1"/>
    </xf>
    <xf numFmtId="176" fontId="13" fillId="4" borderId="1" xfId="2" applyNumberFormat="1" applyFont="1" applyFill="1" applyBorder="1" applyAlignment="1" applyProtection="1">
      <alignment horizontal="center" vertical="center" shrinkToFit="1"/>
      <protection locked="0"/>
    </xf>
    <xf numFmtId="0" fontId="13" fillId="0" borderId="2" xfId="2" applyFont="1" applyFill="1" applyBorder="1" applyAlignment="1">
      <alignment horizontal="center" vertical="center" shrinkToFit="1"/>
    </xf>
    <xf numFmtId="0" fontId="13" fillId="0" borderId="8"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3" borderId="0" xfId="2" applyFont="1" applyFill="1" applyAlignment="1">
      <alignment horizontal="center" vertical="center" shrinkToFit="1"/>
    </xf>
    <xf numFmtId="0" fontId="13" fillId="3" borderId="0" xfId="2" applyFont="1" applyFill="1" applyAlignment="1">
      <alignment horizontal="left" vertical="center" shrinkToFit="1"/>
    </xf>
    <xf numFmtId="0" fontId="13" fillId="3" borderId="2" xfId="2" applyFont="1" applyFill="1" applyBorder="1" applyAlignment="1">
      <alignment horizontal="center" vertical="center" shrinkToFit="1"/>
    </xf>
    <xf numFmtId="0" fontId="13" fillId="3" borderId="8" xfId="2" applyFont="1" applyFill="1" applyBorder="1" applyAlignment="1">
      <alignment horizontal="center" vertical="center" shrinkToFit="1"/>
    </xf>
    <xf numFmtId="0" fontId="13" fillId="3" borderId="3" xfId="2" applyFont="1" applyFill="1" applyBorder="1" applyAlignment="1">
      <alignment horizontal="center" vertical="center" shrinkToFit="1"/>
    </xf>
    <xf numFmtId="0" fontId="36" fillId="3" borderId="0" xfId="2" applyFont="1" applyFill="1" applyAlignment="1">
      <alignment horizontal="center" vertical="center" shrinkToFit="1"/>
    </xf>
    <xf numFmtId="0" fontId="13" fillId="3" borderId="0" xfId="2" applyFont="1" applyFill="1" applyAlignment="1">
      <alignment vertical="center" shrinkToFit="1"/>
    </xf>
    <xf numFmtId="0" fontId="13" fillId="3" borderId="0" xfId="2" applyFont="1" applyFill="1" applyAlignment="1">
      <alignment horizontal="right" vertical="center" shrinkToFit="1"/>
    </xf>
    <xf numFmtId="177" fontId="13" fillId="3" borderId="23" xfId="2" applyNumberFormat="1" applyFont="1" applyFill="1" applyBorder="1" applyAlignment="1">
      <alignment horizontal="center" vertical="center" shrinkToFit="1"/>
    </xf>
    <xf numFmtId="0" fontId="13" fillId="3" borderId="0" xfId="2" applyFont="1" applyFill="1" applyAlignment="1">
      <alignment horizontal="distributed" vertical="center" shrinkToFit="1"/>
    </xf>
    <xf numFmtId="177" fontId="13" fillId="3" borderId="0" xfId="2" applyNumberFormat="1" applyFont="1" applyFill="1" applyAlignment="1">
      <alignment horizontal="left" vertical="center" shrinkToFit="1"/>
    </xf>
    <xf numFmtId="0" fontId="13" fillId="3" borderId="23" xfId="2" applyFont="1" applyFill="1" applyBorder="1" applyAlignment="1">
      <alignment horizontal="distributed" vertical="center" shrinkToFit="1"/>
    </xf>
    <xf numFmtId="177" fontId="13" fillId="3" borderId="23" xfId="2" applyNumberFormat="1" applyFont="1" applyFill="1" applyBorder="1" applyAlignment="1">
      <alignment horizontal="left" vertical="center" wrapText="1" shrinkToFit="1"/>
    </xf>
    <xf numFmtId="9" fontId="21" fillId="0" borderId="4" xfId="0" applyNumberFormat="1" applyFont="1" applyBorder="1" applyAlignment="1" applyProtection="1">
      <alignment horizontal="center" vertical="center"/>
    </xf>
    <xf numFmtId="180" fontId="13" fillId="0" borderId="39" xfId="0" applyNumberFormat="1" applyFont="1" applyBorder="1" applyAlignment="1" applyProtection="1">
      <alignment horizontal="center" vertical="center"/>
    </xf>
    <xf numFmtId="180" fontId="13" fillId="0" borderId="43" xfId="0" applyNumberFormat="1"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20" fontId="21" fillId="4" borderId="39" xfId="0" applyNumberFormat="1" applyFont="1" applyFill="1" applyBorder="1" applyAlignment="1" applyProtection="1">
      <alignment horizontal="center" vertical="center"/>
    </xf>
    <xf numFmtId="20" fontId="21" fillId="4" borderId="42" xfId="0" applyNumberFormat="1" applyFont="1" applyFill="1" applyBorder="1" applyAlignment="1" applyProtection="1">
      <alignment horizontal="center" vertical="center"/>
    </xf>
    <xf numFmtId="20" fontId="21" fillId="4" borderId="43" xfId="0" applyNumberFormat="1" applyFont="1" applyFill="1" applyBorder="1" applyAlignment="1" applyProtection="1">
      <alignment horizontal="center" vertical="center"/>
    </xf>
    <xf numFmtId="178" fontId="21" fillId="0" borderId="39" xfId="0" applyNumberFormat="1" applyFont="1" applyBorder="1" applyAlignment="1" applyProtection="1">
      <alignment horizontal="center" vertical="center"/>
    </xf>
    <xf numFmtId="178" fontId="21" fillId="0" borderId="43" xfId="0" applyNumberFormat="1" applyFont="1" applyBorder="1" applyAlignment="1" applyProtection="1">
      <alignment horizontal="center" vertical="center"/>
    </xf>
    <xf numFmtId="178" fontId="21" fillId="0" borderId="39" xfId="0" applyNumberFormat="1" applyFont="1" applyFill="1" applyBorder="1" applyAlignment="1" applyProtection="1">
      <alignment horizontal="center" vertical="center"/>
    </xf>
    <xf numFmtId="178" fontId="21" fillId="0" borderId="43" xfId="0" applyNumberFormat="1" applyFont="1" applyFill="1" applyBorder="1" applyAlignment="1" applyProtection="1">
      <alignment horizontal="center" vertical="center"/>
    </xf>
    <xf numFmtId="0" fontId="21" fillId="0" borderId="4"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0" borderId="42" xfId="0" applyFont="1" applyBorder="1" applyAlignment="1" applyProtection="1">
      <alignment horizontal="center" vertical="center"/>
    </xf>
    <xf numFmtId="9" fontId="21" fillId="0" borderId="39" xfId="0" applyNumberFormat="1" applyFont="1" applyFill="1" applyBorder="1" applyAlignment="1" applyProtection="1">
      <alignment horizontal="center" vertical="center"/>
    </xf>
    <xf numFmtId="9" fontId="21" fillId="0" borderId="42" xfId="0" applyNumberFormat="1" applyFont="1" applyFill="1" applyBorder="1" applyAlignment="1" applyProtection="1">
      <alignment horizontal="center" vertical="center"/>
    </xf>
    <xf numFmtId="9" fontId="21" fillId="0" borderId="43" xfId="0" applyNumberFormat="1" applyFont="1" applyFill="1" applyBorder="1" applyAlignment="1" applyProtection="1">
      <alignment horizontal="center" vertical="center"/>
    </xf>
    <xf numFmtId="0" fontId="21" fillId="0" borderId="4" xfId="0" applyFont="1" applyBorder="1" applyAlignment="1" applyProtection="1">
      <alignment horizontal="center" vertical="center" shrinkToFit="1"/>
    </xf>
    <xf numFmtId="0" fontId="21" fillId="0" borderId="27" xfId="0" applyFont="1" applyBorder="1" applyAlignment="1" applyProtection="1">
      <alignment horizontal="center" vertical="center" wrapText="1" shrinkToFit="1"/>
    </xf>
    <xf numFmtId="0" fontId="21" fillId="0" borderId="28" xfId="0" applyFont="1" applyBorder="1" applyAlignment="1" applyProtection="1">
      <alignment horizontal="center" vertical="center" wrapText="1" shrinkToFit="1"/>
    </xf>
    <xf numFmtId="0" fontId="21" fillId="0" borderId="30" xfId="0" applyFont="1" applyBorder="1" applyAlignment="1" applyProtection="1">
      <alignment horizontal="center" vertical="center" wrapText="1" shrinkToFit="1"/>
    </xf>
    <xf numFmtId="0" fontId="21" fillId="0" borderId="32" xfId="0" applyFont="1" applyBorder="1" applyAlignment="1" applyProtection="1">
      <alignment horizontal="center" vertical="center" wrapText="1" shrinkToFit="1"/>
    </xf>
    <xf numFmtId="0" fontId="21" fillId="0" borderId="4" xfId="0" applyFont="1" applyBorder="1" applyAlignment="1" applyProtection="1">
      <alignment horizontal="center" vertical="center" wrapText="1" shrinkToFit="1"/>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49" fontId="21" fillId="0" borderId="39" xfId="0" applyNumberFormat="1" applyFont="1" applyFill="1" applyBorder="1" applyAlignment="1" applyProtection="1">
      <alignment horizontal="center" vertical="center"/>
    </xf>
    <xf numFmtId="49" fontId="21" fillId="0" borderId="42" xfId="0" applyNumberFormat="1" applyFont="1" applyFill="1" applyBorder="1" applyAlignment="1" applyProtection="1">
      <alignment horizontal="center" vertical="center"/>
    </xf>
    <xf numFmtId="49" fontId="21" fillId="0" borderId="43" xfId="0" applyNumberFormat="1" applyFont="1" applyFill="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3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xf>
    <xf numFmtId="0" fontId="21" fillId="0" borderId="39" xfId="0" applyFont="1" applyFill="1" applyBorder="1" applyAlignment="1">
      <alignment horizontal="center" vertical="center" shrinkToFit="1"/>
    </xf>
    <xf numFmtId="0" fontId="21" fillId="0" borderId="42"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9" fontId="21" fillId="0" borderId="39" xfId="0" applyNumberFormat="1" applyFont="1" applyFill="1" applyBorder="1" applyAlignment="1">
      <alignment horizontal="center" vertical="center"/>
    </xf>
    <xf numFmtId="9" fontId="21" fillId="0" borderId="42" xfId="0" applyNumberFormat="1" applyFont="1" applyFill="1" applyBorder="1" applyAlignment="1">
      <alignment horizontal="center" vertical="center"/>
    </xf>
    <xf numFmtId="9" fontId="21" fillId="0" borderId="43" xfId="0" applyNumberFormat="1" applyFont="1" applyFill="1" applyBorder="1" applyAlignment="1">
      <alignment horizontal="center" vertical="center"/>
    </xf>
    <xf numFmtId="0" fontId="21" fillId="0" borderId="27"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30"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20" fontId="21" fillId="4" borderId="39" xfId="0" applyNumberFormat="1" applyFont="1" applyFill="1" applyBorder="1" applyAlignment="1" applyProtection="1">
      <alignment horizontal="center" vertical="center"/>
      <protection locked="0"/>
    </xf>
    <xf numFmtId="20" fontId="21" fillId="4" borderId="42" xfId="0" applyNumberFormat="1" applyFont="1" applyFill="1" applyBorder="1" applyAlignment="1" applyProtection="1">
      <alignment horizontal="center" vertical="center"/>
      <protection locked="0"/>
    </xf>
    <xf numFmtId="20" fontId="21" fillId="4" borderId="43" xfId="0" applyNumberFormat="1" applyFont="1" applyFill="1" applyBorder="1" applyAlignment="1" applyProtection="1">
      <alignment horizontal="center" vertical="center"/>
      <protection locked="0"/>
    </xf>
    <xf numFmtId="178" fontId="21" fillId="0" borderId="39" xfId="0" applyNumberFormat="1" applyFont="1" applyFill="1" applyBorder="1" applyAlignment="1">
      <alignment horizontal="center" vertical="center"/>
    </xf>
    <xf numFmtId="178" fontId="21" fillId="0" borderId="43" xfId="0" applyNumberFormat="1" applyFont="1" applyFill="1" applyBorder="1" applyAlignment="1">
      <alignment horizontal="center" vertical="center"/>
    </xf>
    <xf numFmtId="180" fontId="13" fillId="0" borderId="39" xfId="0" applyNumberFormat="1" applyFont="1" applyBorder="1" applyAlignment="1">
      <alignment horizontal="center" vertical="center"/>
    </xf>
    <xf numFmtId="180" fontId="13" fillId="0" borderId="43" xfId="0" applyNumberFormat="1"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178" fontId="21" fillId="0" borderId="39" xfId="0" applyNumberFormat="1" applyFont="1" applyBorder="1" applyAlignment="1">
      <alignment horizontal="center" vertical="center"/>
    </xf>
    <xf numFmtId="178" fontId="21" fillId="0" borderId="43" xfId="0" applyNumberFormat="1" applyFont="1" applyBorder="1" applyAlignment="1">
      <alignment horizontal="center" vertical="center"/>
    </xf>
    <xf numFmtId="0" fontId="3" fillId="3" borderId="0" xfId="0" applyFont="1" applyFill="1" applyBorder="1" applyAlignment="1">
      <alignment horizontal="center" vertical="center"/>
    </xf>
    <xf numFmtId="9" fontId="21" fillId="7" borderId="4" xfId="0" applyNumberFormat="1" applyFont="1" applyFill="1" applyBorder="1" applyAlignment="1">
      <alignment horizontal="center" vertical="center"/>
    </xf>
    <xf numFmtId="9" fontId="21" fillId="0" borderId="4" xfId="0" applyNumberFormat="1" applyFont="1" applyBorder="1" applyAlignment="1">
      <alignment horizontal="center" vertical="center"/>
    </xf>
    <xf numFmtId="20" fontId="21" fillId="4" borderId="39" xfId="0" applyNumberFormat="1" applyFont="1" applyFill="1" applyBorder="1" applyAlignment="1" applyProtection="1">
      <alignment horizontal="center" vertical="center" wrapText="1"/>
      <protection locked="0"/>
    </xf>
    <xf numFmtId="20" fontId="21" fillId="4" borderId="42" xfId="0" applyNumberFormat="1" applyFont="1" applyFill="1" applyBorder="1" applyAlignment="1" applyProtection="1">
      <alignment horizontal="center" vertical="center" wrapText="1"/>
      <protection locked="0"/>
    </xf>
    <xf numFmtId="20" fontId="21" fillId="4" borderId="43" xfId="0" applyNumberFormat="1" applyFont="1" applyFill="1" applyBorder="1" applyAlignment="1" applyProtection="1">
      <alignment horizontal="center" vertical="center" wrapText="1"/>
      <protection locked="0"/>
    </xf>
    <xf numFmtId="180" fontId="13" fillId="0" borderId="30" xfId="0" applyNumberFormat="1" applyFont="1" applyBorder="1" applyAlignment="1">
      <alignment horizontal="center" vertical="center"/>
    </xf>
    <xf numFmtId="180" fontId="13" fillId="0" borderId="32" xfId="0" applyNumberFormat="1" applyFont="1" applyBorder="1" applyAlignment="1">
      <alignment horizontal="center" vertical="center"/>
    </xf>
    <xf numFmtId="178" fontId="21" fillId="0" borderId="27" xfId="0" applyNumberFormat="1" applyFont="1" applyBorder="1" applyAlignment="1">
      <alignment horizontal="center" vertical="center"/>
    </xf>
    <xf numFmtId="178" fontId="21" fillId="0" borderId="28" xfId="0" applyNumberFormat="1" applyFont="1" applyBorder="1" applyAlignment="1">
      <alignment horizontal="center" vertical="center"/>
    </xf>
    <xf numFmtId="178" fontId="21" fillId="0" borderId="4" xfId="0" applyNumberFormat="1"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4DC6C9FF-7F93-42A7-8686-24C47F8928BF}"/>
  </cellStyles>
  <dxfs count="22">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theme="5" tint="0.59996337778862885"/>
        </patternFill>
      </fill>
    </dxf>
    <dxf>
      <fill>
        <patternFill>
          <bgColor theme="8" tint="0.79998168889431442"/>
        </patternFill>
      </fill>
    </dxf>
    <dxf>
      <fill>
        <patternFill>
          <bgColor theme="7"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3462020</xdr:colOff>
      <xdr:row>12</xdr:row>
      <xdr:rowOff>118534</xdr:rowOff>
    </xdr:from>
    <xdr:to>
      <xdr:col>3</xdr:col>
      <xdr:colOff>4399280</xdr:colOff>
      <xdr:row>12</xdr:row>
      <xdr:rowOff>1055794</xdr:rowOff>
    </xdr:to>
    <xdr:pic>
      <xdr:nvPicPr>
        <xdr:cNvPr id="3" name="図 2" descr="いばらき電子申請・届出サービスQRコード">
          <a:extLst>
            <a:ext uri="{FF2B5EF4-FFF2-40B4-BE49-F238E27FC236}">
              <a16:creationId xmlns:a16="http://schemas.microsoft.com/office/drawing/2014/main" id="{89C517F1-EBA5-45FE-A870-889963A82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4020" y="4775201"/>
          <a:ext cx="93726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350520</xdr:colOff>
      <xdr:row>0</xdr:row>
      <xdr:rowOff>274321</xdr:rowOff>
    </xdr:from>
    <xdr:to>
      <xdr:col>9</xdr:col>
      <xdr:colOff>180975</xdr:colOff>
      <xdr:row>7</xdr:row>
      <xdr:rowOff>309034</xdr:rowOff>
    </xdr:to>
    <xdr:sp macro="" textlink="">
      <xdr:nvSpPr>
        <xdr:cNvPr id="2" name="テキスト ボックス 1">
          <a:extLst>
            <a:ext uri="{FF2B5EF4-FFF2-40B4-BE49-F238E27FC236}">
              <a16:creationId xmlns:a16="http://schemas.microsoft.com/office/drawing/2014/main" id="{E4A4CFF7-3F0F-4DC5-9392-67815FDF2023}"/>
            </a:ext>
          </a:extLst>
        </xdr:cNvPr>
        <xdr:cNvSpPr txBox="1"/>
      </xdr:nvSpPr>
      <xdr:spPr>
        <a:xfrm>
          <a:off x="6050280" y="274321"/>
          <a:ext cx="4524375" cy="3364653"/>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東海村に届け出た「事業所登録申請書」及び「事業所報告書」の内容に合わせてご入力ください。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・各事業所ごとに請求ファイルを作成してください。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（例）</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法人</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事業所登録している場合→請求ファイル</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つ作成。</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・事業所登録に変更がある場合は，「事業所登録申請書」及び「事業所報告書」の提出が必要です。事前に，東海村総合相談支援課へご連絡ください。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・「事業所登録申請書」及び「事業所報告書」は東海村ホームページよりダウンロードできます。</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「東海村　日中一時支援」で検索。</a:t>
          </a:r>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220980</xdr:colOff>
      <xdr:row>0</xdr:row>
      <xdr:rowOff>152400</xdr:rowOff>
    </xdr:from>
    <xdr:to>
      <xdr:col>30</xdr:col>
      <xdr:colOff>160020</xdr:colOff>
      <xdr:row>4</xdr:row>
      <xdr:rowOff>510540</xdr:rowOff>
    </xdr:to>
    <xdr:sp macro="" textlink="">
      <xdr:nvSpPr>
        <xdr:cNvPr id="3" name="テキスト ボックス 2">
          <a:extLst>
            <a:ext uri="{FF2B5EF4-FFF2-40B4-BE49-F238E27FC236}">
              <a16:creationId xmlns:a16="http://schemas.microsoft.com/office/drawing/2014/main" id="{003D097B-173A-4E46-8B07-96945A5D584A}"/>
            </a:ext>
          </a:extLst>
        </xdr:cNvPr>
        <xdr:cNvSpPr txBox="1"/>
      </xdr:nvSpPr>
      <xdr:spPr>
        <a:xfrm>
          <a:off x="8237220" y="152400"/>
          <a:ext cx="4206240" cy="195072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・「委託書」をご確認の上，ご入力ください。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・サービス提供年月と請求年月をご入力ください。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・こちらに入力した内容が実績記録表等に自動表示されます。</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・今回請求する利用者には請求有無欄に「１」を入れてください。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365760</xdr:colOff>
      <xdr:row>0</xdr:row>
      <xdr:rowOff>205740</xdr:rowOff>
    </xdr:from>
    <xdr:to>
      <xdr:col>28</xdr:col>
      <xdr:colOff>571500</xdr:colOff>
      <xdr:row>21</xdr:row>
      <xdr:rowOff>220980</xdr:rowOff>
    </xdr:to>
    <xdr:sp macro="" textlink="">
      <xdr:nvSpPr>
        <xdr:cNvPr id="2" name="テキスト ボックス 1">
          <a:extLst>
            <a:ext uri="{FF2B5EF4-FFF2-40B4-BE49-F238E27FC236}">
              <a16:creationId xmlns:a16="http://schemas.microsoft.com/office/drawing/2014/main" id="{BB2CDCFC-FEB0-43A2-B0C1-B8EAF4FA064B}"/>
            </a:ext>
          </a:extLst>
        </xdr:cNvPr>
        <xdr:cNvSpPr txBox="1"/>
      </xdr:nvSpPr>
      <xdr:spPr>
        <a:xfrm>
          <a:off x="6918960" y="205740"/>
          <a:ext cx="4899660" cy="521208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・黄色セルが無いことをご確認ください。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・請求書の押印を省略する場合には，真正性確保の観点から請求書に次のいずれかの情報を記載することとなっています。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①発行責任者，発行担当者の氏名（フルネーム）及び電話番号</a:t>
          </a: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②適格請求書発行事業者登録番号（インボイス登録番号）及び電話番号</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「発行責任者」とは，請求書等を発行する部門の長などを想定していますが，役職にかかわらず発行にあたり責任を有する方を指します。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「発行担当者」とは，請求書に関する事務を担当される方を指します。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代表者と発行責任者，発行担当者が同じ場合でも，「代表者氏名」と「発行責任者，発行担当者」をそれぞれ記載してください。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「発行責任者連絡先」と「発行担当者連絡先」が同じ場合，「担当者連絡先」は「同上」と記載してください。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・上記の対応が不可な場合は，従前どおり代表者印等を押印の上，郵送又は持参にてご提出ください。</a:t>
          </a:r>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従来どおり代表者の押印のある紙の請求書については，発行責任者，担当者の氏名及び連絡先の記載は不要です。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22860</xdr:colOff>
      <xdr:row>0</xdr:row>
      <xdr:rowOff>129540</xdr:rowOff>
    </xdr:from>
    <xdr:to>
      <xdr:col>71</xdr:col>
      <xdr:colOff>22860</xdr:colOff>
      <xdr:row>12</xdr:row>
      <xdr:rowOff>152400</xdr:rowOff>
    </xdr:to>
    <xdr:sp macro="" textlink="">
      <xdr:nvSpPr>
        <xdr:cNvPr id="2" name="テキスト ボックス 1">
          <a:extLst>
            <a:ext uri="{FF2B5EF4-FFF2-40B4-BE49-F238E27FC236}">
              <a16:creationId xmlns:a16="http://schemas.microsoft.com/office/drawing/2014/main" id="{875321E4-4BEE-489F-B14F-43FF9D51A541}"/>
            </a:ext>
          </a:extLst>
        </xdr:cNvPr>
        <xdr:cNvSpPr txBox="1"/>
      </xdr:nvSpPr>
      <xdr:spPr>
        <a:xfrm>
          <a:off x="6850380" y="129540"/>
          <a:ext cx="5029200" cy="286512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＜明細書の作成＞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今回請求する利用者氏名及び金額が全て正しく記載されているかどうか，</a:t>
          </a:r>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サービス提供時に用いた実績記録表を照らし合わせてご確認ください。</a:t>
          </a:r>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・もし記載されていない場合，「利用者情報」入力シートの，請求有無欄に「１」を選択していない可能性がありますのでご確認ください。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●利用者確認日欄について</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利用者確認日欄には，</a:t>
          </a:r>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提供月の最終利用後に利用者に実績記録表の確認を得た日</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を事業所にてご入力ください。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333375</xdr:colOff>
      <xdr:row>1</xdr:row>
      <xdr:rowOff>180975</xdr:rowOff>
    </xdr:from>
    <xdr:to>
      <xdr:col>16</xdr:col>
      <xdr:colOff>286055</xdr:colOff>
      <xdr:row>2</xdr:row>
      <xdr:rowOff>59055</xdr:rowOff>
    </xdr:to>
    <xdr:sp macro="" textlink="">
      <xdr:nvSpPr>
        <xdr:cNvPr id="2" name="テキスト ボックス 1">
          <a:extLst>
            <a:ext uri="{FF2B5EF4-FFF2-40B4-BE49-F238E27FC236}">
              <a16:creationId xmlns:a16="http://schemas.microsoft.com/office/drawing/2014/main" id="{2DC20967-C12F-421C-B82A-0BBBA8FDD64E}"/>
            </a:ext>
          </a:extLst>
        </xdr:cNvPr>
        <xdr:cNvSpPr txBox="1"/>
      </xdr:nvSpPr>
      <xdr:spPr>
        <a:xfrm>
          <a:off x="9858375" y="228600"/>
          <a:ext cx="1657655" cy="50673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18</xdr:col>
      <xdr:colOff>417738</xdr:colOff>
      <xdr:row>1</xdr:row>
      <xdr:rowOff>160563</xdr:rowOff>
    </xdr:from>
    <xdr:to>
      <xdr:col>29</xdr:col>
      <xdr:colOff>391885</xdr:colOff>
      <xdr:row>9</xdr:row>
      <xdr:rowOff>337456</xdr:rowOff>
    </xdr:to>
    <xdr:sp macro="" textlink="">
      <xdr:nvSpPr>
        <xdr:cNvPr id="3" name="テキスト ボックス 2">
          <a:extLst>
            <a:ext uri="{FF2B5EF4-FFF2-40B4-BE49-F238E27FC236}">
              <a16:creationId xmlns:a16="http://schemas.microsoft.com/office/drawing/2014/main" id="{426DCED2-CD53-4CA0-A68D-82F8406B0343}"/>
            </a:ext>
          </a:extLst>
        </xdr:cNvPr>
        <xdr:cNvSpPr txBox="1"/>
      </xdr:nvSpPr>
      <xdr:spPr>
        <a:xfrm>
          <a:off x="12196081" y="204106"/>
          <a:ext cx="6690633" cy="440055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6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6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利用者情報」シートの利用者</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No.</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と同じシート名にて実績記録表を作成いただきます。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・「事業所情報」及び「利用者情報」シートに必要事項を入力すると自動表示されます。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・入力する個所は，水色のセルのみになります。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・「日付」は途中で空白行が生じることのないよう，上に詰めてご入力ください。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・「日付」，「開始時間」，「終了時間」，利用者情報シートの「利用者負担」のいずれか一つでも入力がないと，「利用者負担額」，「公費負担額」が表示されませんのでご注意ください。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8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285750</xdr:colOff>
      <xdr:row>20</xdr:row>
      <xdr:rowOff>133349</xdr:rowOff>
    </xdr:from>
    <xdr:to>
      <xdr:col>8</xdr:col>
      <xdr:colOff>495300</xdr:colOff>
      <xdr:row>23</xdr:row>
      <xdr:rowOff>359229</xdr:rowOff>
    </xdr:to>
    <xdr:sp macro="" textlink="">
      <xdr:nvSpPr>
        <xdr:cNvPr id="4" name="吹き出し: 角を丸めた四角形 3">
          <a:extLst>
            <a:ext uri="{FF2B5EF4-FFF2-40B4-BE49-F238E27FC236}">
              <a16:creationId xmlns:a16="http://schemas.microsoft.com/office/drawing/2014/main" id="{8B86D4DE-8937-49C8-8755-00AC8D7F5D56}"/>
            </a:ext>
          </a:extLst>
        </xdr:cNvPr>
        <xdr:cNvSpPr/>
      </xdr:nvSpPr>
      <xdr:spPr>
        <a:xfrm>
          <a:off x="329293" y="9484178"/>
          <a:ext cx="4150178" cy="1564822"/>
        </a:xfrm>
        <a:prstGeom prst="wedgeRoundRectCallout">
          <a:avLst>
            <a:gd name="adj1" fmla="val -43157"/>
            <a:gd name="adj2" fmla="val -117857"/>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１日に２回利用（朝・夕等）でサービス提供時間が二段になる場合は，それぞれ日付を入力してください。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「曜日」は日付を入れると自動表示されます。</a:t>
          </a:r>
        </a:p>
      </xdr:txBody>
    </xdr:sp>
    <xdr:clientData/>
  </xdr:twoCellAnchor>
  <xdr:twoCellAnchor>
    <xdr:from>
      <xdr:col>9</xdr:col>
      <xdr:colOff>885824</xdr:colOff>
      <xdr:row>20</xdr:row>
      <xdr:rowOff>295275</xdr:rowOff>
    </xdr:from>
    <xdr:to>
      <xdr:col>16</xdr:col>
      <xdr:colOff>65315</xdr:colOff>
      <xdr:row>23</xdr:row>
      <xdr:rowOff>123824</xdr:rowOff>
    </xdr:to>
    <xdr:sp macro="" textlink="">
      <xdr:nvSpPr>
        <xdr:cNvPr id="5" name="吹き出し: 角を丸めた四角形 4">
          <a:extLst>
            <a:ext uri="{FF2B5EF4-FFF2-40B4-BE49-F238E27FC236}">
              <a16:creationId xmlns:a16="http://schemas.microsoft.com/office/drawing/2014/main" id="{F94753AD-B185-435F-90BC-A1422D04929B}"/>
            </a:ext>
          </a:extLst>
        </xdr:cNvPr>
        <xdr:cNvSpPr/>
      </xdr:nvSpPr>
      <xdr:spPr>
        <a:xfrm>
          <a:off x="5675538" y="9646104"/>
          <a:ext cx="5612948" cy="1167491"/>
        </a:xfrm>
        <a:prstGeom prst="wedgeRoundRectCallout">
          <a:avLst>
            <a:gd name="adj1" fmla="val -69661"/>
            <a:gd name="adj2" fmla="val -123871"/>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時</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分の場合，</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と入力してください。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開始時間と終了時間を入力すると，「時間数」「サービス総額」「利用者負担額」「公費負担額」が自動表示されます。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664029</xdr:colOff>
      <xdr:row>20</xdr:row>
      <xdr:rowOff>272142</xdr:rowOff>
    </xdr:from>
    <xdr:to>
      <xdr:col>27</xdr:col>
      <xdr:colOff>576943</xdr:colOff>
      <xdr:row>22</xdr:row>
      <xdr:rowOff>250372</xdr:rowOff>
    </xdr:to>
    <xdr:sp macro="" textlink="">
      <xdr:nvSpPr>
        <xdr:cNvPr id="6" name="吹き出し: 角を丸めた四角形 5">
          <a:extLst>
            <a:ext uri="{FF2B5EF4-FFF2-40B4-BE49-F238E27FC236}">
              <a16:creationId xmlns:a16="http://schemas.microsoft.com/office/drawing/2014/main" id="{389F9D3C-B71F-4CED-8DBB-D92086CB02B2}"/>
            </a:ext>
          </a:extLst>
        </xdr:cNvPr>
        <xdr:cNvSpPr/>
      </xdr:nvSpPr>
      <xdr:spPr>
        <a:xfrm>
          <a:off x="12442372" y="9622971"/>
          <a:ext cx="5257800" cy="870858"/>
        </a:xfrm>
        <a:prstGeom prst="wedgeRoundRectCallout">
          <a:avLst>
            <a:gd name="adj1" fmla="val -42299"/>
            <a:gd name="adj2" fmla="val -140766"/>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同日利用でサービス提供時間が二段になる場合については，合算したサービス提供時間数が自動表示されます。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540204</xdr:colOff>
      <xdr:row>2</xdr:row>
      <xdr:rowOff>280308</xdr:rowOff>
    </xdr:from>
    <xdr:to>
      <xdr:col>25</xdr:col>
      <xdr:colOff>425904</xdr:colOff>
      <xdr:row>8</xdr:row>
      <xdr:rowOff>471866</xdr:rowOff>
    </xdr:to>
    <xdr:sp macro="" textlink="">
      <xdr:nvSpPr>
        <xdr:cNvPr id="3" name="テキスト ボックス 2">
          <a:extLst>
            <a:ext uri="{FF2B5EF4-FFF2-40B4-BE49-F238E27FC236}">
              <a16:creationId xmlns:a16="http://schemas.microsoft.com/office/drawing/2014/main" id="{A45AF6F8-4680-4396-8AC8-9AF7EDC0FB2F}"/>
            </a:ext>
          </a:extLst>
        </xdr:cNvPr>
        <xdr:cNvSpPr txBox="1"/>
      </xdr:nvSpPr>
      <xdr:spPr>
        <a:xfrm>
          <a:off x="12318547" y="95522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18</xdr:col>
      <xdr:colOff>413657</xdr:colOff>
      <xdr:row>2</xdr:row>
      <xdr:rowOff>283029</xdr:rowOff>
    </xdr:from>
    <xdr:to>
      <xdr:col>25</xdr:col>
      <xdr:colOff>299357</xdr:colOff>
      <xdr:row>8</xdr:row>
      <xdr:rowOff>474587</xdr:rowOff>
    </xdr:to>
    <xdr:sp macro="" textlink="">
      <xdr:nvSpPr>
        <xdr:cNvPr id="2" name="テキスト ボックス 1">
          <a:extLst>
            <a:ext uri="{FF2B5EF4-FFF2-40B4-BE49-F238E27FC236}">
              <a16:creationId xmlns:a16="http://schemas.microsoft.com/office/drawing/2014/main" id="{F21E8CC1-2E4F-417A-8862-25B6510F3697}"/>
            </a:ext>
          </a:extLst>
        </xdr:cNvPr>
        <xdr:cNvSpPr txBox="1"/>
      </xdr:nvSpPr>
      <xdr:spPr>
        <a:xfrm>
          <a:off x="12192000" y="957943"/>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18</xdr:col>
      <xdr:colOff>522514</xdr:colOff>
      <xdr:row>2</xdr:row>
      <xdr:rowOff>272144</xdr:rowOff>
    </xdr:from>
    <xdr:to>
      <xdr:col>25</xdr:col>
      <xdr:colOff>408214</xdr:colOff>
      <xdr:row>8</xdr:row>
      <xdr:rowOff>463702</xdr:rowOff>
    </xdr:to>
    <xdr:sp macro="" textlink="">
      <xdr:nvSpPr>
        <xdr:cNvPr id="2" name="テキスト ボックス 1">
          <a:extLst>
            <a:ext uri="{FF2B5EF4-FFF2-40B4-BE49-F238E27FC236}">
              <a16:creationId xmlns:a16="http://schemas.microsoft.com/office/drawing/2014/main" id="{732B6588-9957-48A6-ABB6-77C3E8F3F21B}"/>
            </a:ext>
          </a:extLst>
        </xdr:cNvPr>
        <xdr:cNvSpPr txBox="1"/>
      </xdr:nvSpPr>
      <xdr:spPr>
        <a:xfrm>
          <a:off x="12300857" y="94705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18</xdr:col>
      <xdr:colOff>500744</xdr:colOff>
      <xdr:row>2</xdr:row>
      <xdr:rowOff>293915</xdr:rowOff>
    </xdr:from>
    <xdr:to>
      <xdr:col>25</xdr:col>
      <xdr:colOff>386444</xdr:colOff>
      <xdr:row>8</xdr:row>
      <xdr:rowOff>485473</xdr:rowOff>
    </xdr:to>
    <xdr:sp macro="" textlink="">
      <xdr:nvSpPr>
        <xdr:cNvPr id="2" name="テキスト ボックス 1">
          <a:extLst>
            <a:ext uri="{FF2B5EF4-FFF2-40B4-BE49-F238E27FC236}">
              <a16:creationId xmlns:a16="http://schemas.microsoft.com/office/drawing/2014/main" id="{F4266591-E927-4E86-A8AC-63DD652F7DA3}"/>
            </a:ext>
          </a:extLst>
        </xdr:cNvPr>
        <xdr:cNvSpPr txBox="1"/>
      </xdr:nvSpPr>
      <xdr:spPr>
        <a:xfrm>
          <a:off x="12279087" y="968829"/>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18</xdr:col>
      <xdr:colOff>500743</xdr:colOff>
      <xdr:row>2</xdr:row>
      <xdr:rowOff>283029</xdr:rowOff>
    </xdr:from>
    <xdr:to>
      <xdr:col>25</xdr:col>
      <xdr:colOff>386443</xdr:colOff>
      <xdr:row>8</xdr:row>
      <xdr:rowOff>474587</xdr:rowOff>
    </xdr:to>
    <xdr:sp macro="" textlink="">
      <xdr:nvSpPr>
        <xdr:cNvPr id="2" name="テキスト ボックス 1">
          <a:extLst>
            <a:ext uri="{FF2B5EF4-FFF2-40B4-BE49-F238E27FC236}">
              <a16:creationId xmlns:a16="http://schemas.microsoft.com/office/drawing/2014/main" id="{F6974890-2AFA-47EF-8845-40F78FC02AED}"/>
            </a:ext>
          </a:extLst>
        </xdr:cNvPr>
        <xdr:cNvSpPr txBox="1"/>
      </xdr:nvSpPr>
      <xdr:spPr>
        <a:xfrm>
          <a:off x="12279086" y="957943"/>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18</xdr:col>
      <xdr:colOff>576943</xdr:colOff>
      <xdr:row>2</xdr:row>
      <xdr:rowOff>283028</xdr:rowOff>
    </xdr:from>
    <xdr:to>
      <xdr:col>25</xdr:col>
      <xdr:colOff>462643</xdr:colOff>
      <xdr:row>8</xdr:row>
      <xdr:rowOff>474586</xdr:rowOff>
    </xdr:to>
    <xdr:sp macro="" textlink="">
      <xdr:nvSpPr>
        <xdr:cNvPr id="2" name="テキスト ボックス 1">
          <a:extLst>
            <a:ext uri="{FF2B5EF4-FFF2-40B4-BE49-F238E27FC236}">
              <a16:creationId xmlns:a16="http://schemas.microsoft.com/office/drawing/2014/main" id="{FC47ED4F-A922-4F2C-BB07-69C3A38C8E9F}"/>
            </a:ext>
          </a:extLst>
        </xdr:cNvPr>
        <xdr:cNvSpPr txBox="1"/>
      </xdr:nvSpPr>
      <xdr:spPr>
        <a:xfrm>
          <a:off x="12355286" y="95794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18</xdr:col>
      <xdr:colOff>500743</xdr:colOff>
      <xdr:row>2</xdr:row>
      <xdr:rowOff>293915</xdr:rowOff>
    </xdr:from>
    <xdr:to>
      <xdr:col>25</xdr:col>
      <xdr:colOff>386443</xdr:colOff>
      <xdr:row>8</xdr:row>
      <xdr:rowOff>485473</xdr:rowOff>
    </xdr:to>
    <xdr:sp macro="" textlink="">
      <xdr:nvSpPr>
        <xdr:cNvPr id="2" name="テキスト ボックス 1">
          <a:extLst>
            <a:ext uri="{FF2B5EF4-FFF2-40B4-BE49-F238E27FC236}">
              <a16:creationId xmlns:a16="http://schemas.microsoft.com/office/drawing/2014/main" id="{AE9114A2-5E38-41FD-B87E-0D641C9E959D}"/>
            </a:ext>
          </a:extLst>
        </xdr:cNvPr>
        <xdr:cNvSpPr txBox="1"/>
      </xdr:nvSpPr>
      <xdr:spPr>
        <a:xfrm>
          <a:off x="12279086" y="968829"/>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18</xdr:col>
      <xdr:colOff>555172</xdr:colOff>
      <xdr:row>2</xdr:row>
      <xdr:rowOff>283028</xdr:rowOff>
    </xdr:from>
    <xdr:to>
      <xdr:col>25</xdr:col>
      <xdr:colOff>440872</xdr:colOff>
      <xdr:row>8</xdr:row>
      <xdr:rowOff>474586</xdr:rowOff>
    </xdr:to>
    <xdr:sp macro="" textlink="">
      <xdr:nvSpPr>
        <xdr:cNvPr id="2" name="テキスト ボックス 1">
          <a:extLst>
            <a:ext uri="{FF2B5EF4-FFF2-40B4-BE49-F238E27FC236}">
              <a16:creationId xmlns:a16="http://schemas.microsoft.com/office/drawing/2014/main" id="{D492D751-6E52-4268-BF01-94C380813F54}"/>
            </a:ext>
          </a:extLst>
        </xdr:cNvPr>
        <xdr:cNvSpPr txBox="1"/>
      </xdr:nvSpPr>
      <xdr:spPr>
        <a:xfrm>
          <a:off x="12333515" y="95794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18</xdr:col>
      <xdr:colOff>522514</xdr:colOff>
      <xdr:row>2</xdr:row>
      <xdr:rowOff>293914</xdr:rowOff>
    </xdr:from>
    <xdr:to>
      <xdr:col>25</xdr:col>
      <xdr:colOff>408214</xdr:colOff>
      <xdr:row>8</xdr:row>
      <xdr:rowOff>485472</xdr:rowOff>
    </xdr:to>
    <xdr:sp macro="" textlink="">
      <xdr:nvSpPr>
        <xdr:cNvPr id="2" name="テキスト ボックス 1">
          <a:extLst>
            <a:ext uri="{FF2B5EF4-FFF2-40B4-BE49-F238E27FC236}">
              <a16:creationId xmlns:a16="http://schemas.microsoft.com/office/drawing/2014/main" id="{59A59AD1-0207-43E7-AA71-AA1222776AFD}"/>
            </a:ext>
          </a:extLst>
        </xdr:cNvPr>
        <xdr:cNvSpPr txBox="1"/>
      </xdr:nvSpPr>
      <xdr:spPr>
        <a:xfrm>
          <a:off x="12300857" y="96882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18</xdr:col>
      <xdr:colOff>522515</xdr:colOff>
      <xdr:row>2</xdr:row>
      <xdr:rowOff>293914</xdr:rowOff>
    </xdr:from>
    <xdr:to>
      <xdr:col>25</xdr:col>
      <xdr:colOff>408215</xdr:colOff>
      <xdr:row>8</xdr:row>
      <xdr:rowOff>485472</xdr:rowOff>
    </xdr:to>
    <xdr:sp macro="" textlink="">
      <xdr:nvSpPr>
        <xdr:cNvPr id="2" name="テキスト ボックス 1">
          <a:extLst>
            <a:ext uri="{FF2B5EF4-FFF2-40B4-BE49-F238E27FC236}">
              <a16:creationId xmlns:a16="http://schemas.microsoft.com/office/drawing/2014/main" id="{4941D047-C4A9-4CD9-B564-14E09AE75D0A}"/>
            </a:ext>
          </a:extLst>
        </xdr:cNvPr>
        <xdr:cNvSpPr txBox="1"/>
      </xdr:nvSpPr>
      <xdr:spPr>
        <a:xfrm>
          <a:off x="12300858" y="96882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18</xdr:col>
      <xdr:colOff>600075</xdr:colOff>
      <xdr:row>2</xdr:row>
      <xdr:rowOff>276225</xdr:rowOff>
    </xdr:from>
    <xdr:to>
      <xdr:col>25</xdr:col>
      <xdr:colOff>487136</xdr:colOff>
      <xdr:row>8</xdr:row>
      <xdr:rowOff>473226</xdr:rowOff>
    </xdr:to>
    <xdr:sp macro="" textlink="">
      <xdr:nvSpPr>
        <xdr:cNvPr id="2" name="テキスト ボックス 1">
          <a:extLst>
            <a:ext uri="{FF2B5EF4-FFF2-40B4-BE49-F238E27FC236}">
              <a16:creationId xmlns:a16="http://schemas.microsoft.com/office/drawing/2014/main" id="{C7B7EE7A-05A9-4D45-A2EC-B8779B09E81D}"/>
            </a:ext>
          </a:extLst>
        </xdr:cNvPr>
        <xdr:cNvSpPr txBox="1"/>
      </xdr:nvSpPr>
      <xdr:spPr>
        <a:xfrm>
          <a:off x="12372975" y="9525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18</xdr:col>
      <xdr:colOff>581025</xdr:colOff>
      <xdr:row>2</xdr:row>
      <xdr:rowOff>295275</xdr:rowOff>
    </xdr:from>
    <xdr:to>
      <xdr:col>25</xdr:col>
      <xdr:colOff>468086</xdr:colOff>
      <xdr:row>8</xdr:row>
      <xdr:rowOff>492276</xdr:rowOff>
    </xdr:to>
    <xdr:sp macro="" textlink="">
      <xdr:nvSpPr>
        <xdr:cNvPr id="2" name="テキスト ボックス 1">
          <a:extLst>
            <a:ext uri="{FF2B5EF4-FFF2-40B4-BE49-F238E27FC236}">
              <a16:creationId xmlns:a16="http://schemas.microsoft.com/office/drawing/2014/main" id="{042A1EE0-E8EA-45CF-B211-BE99D57978CC}"/>
            </a:ext>
          </a:extLst>
        </xdr:cNvPr>
        <xdr:cNvSpPr txBox="1"/>
      </xdr:nvSpPr>
      <xdr:spPr>
        <a:xfrm>
          <a:off x="12353925"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18</xdr:col>
      <xdr:colOff>533400</xdr:colOff>
      <xdr:row>2</xdr:row>
      <xdr:rowOff>295275</xdr:rowOff>
    </xdr:from>
    <xdr:to>
      <xdr:col>25</xdr:col>
      <xdr:colOff>420461</xdr:colOff>
      <xdr:row>8</xdr:row>
      <xdr:rowOff>492276</xdr:rowOff>
    </xdr:to>
    <xdr:sp macro="" textlink="">
      <xdr:nvSpPr>
        <xdr:cNvPr id="2" name="テキスト ボックス 1">
          <a:extLst>
            <a:ext uri="{FF2B5EF4-FFF2-40B4-BE49-F238E27FC236}">
              <a16:creationId xmlns:a16="http://schemas.microsoft.com/office/drawing/2014/main" id="{F06CD97F-8716-4F2A-954C-EB5373F0ED25}"/>
            </a:ext>
          </a:extLst>
        </xdr:cNvPr>
        <xdr:cNvSpPr txBox="1"/>
      </xdr:nvSpPr>
      <xdr:spPr>
        <a:xfrm>
          <a:off x="1230630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18</xdr:col>
      <xdr:colOff>590550</xdr:colOff>
      <xdr:row>2</xdr:row>
      <xdr:rowOff>295275</xdr:rowOff>
    </xdr:from>
    <xdr:to>
      <xdr:col>25</xdr:col>
      <xdr:colOff>477611</xdr:colOff>
      <xdr:row>8</xdr:row>
      <xdr:rowOff>492276</xdr:rowOff>
    </xdr:to>
    <xdr:sp macro="" textlink="">
      <xdr:nvSpPr>
        <xdr:cNvPr id="2" name="テキスト ボックス 1">
          <a:extLst>
            <a:ext uri="{FF2B5EF4-FFF2-40B4-BE49-F238E27FC236}">
              <a16:creationId xmlns:a16="http://schemas.microsoft.com/office/drawing/2014/main" id="{2E7D9EA3-1626-4E0C-A13B-78B109A5AA91}"/>
            </a:ext>
          </a:extLst>
        </xdr:cNvPr>
        <xdr:cNvSpPr txBox="1"/>
      </xdr:nvSpPr>
      <xdr:spPr>
        <a:xfrm>
          <a:off x="1236345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18</xdr:col>
      <xdr:colOff>542925</xdr:colOff>
      <xdr:row>2</xdr:row>
      <xdr:rowOff>314325</xdr:rowOff>
    </xdr:from>
    <xdr:to>
      <xdr:col>25</xdr:col>
      <xdr:colOff>429986</xdr:colOff>
      <xdr:row>9</xdr:row>
      <xdr:rowOff>6501</xdr:rowOff>
    </xdr:to>
    <xdr:sp macro="" textlink="">
      <xdr:nvSpPr>
        <xdr:cNvPr id="2" name="テキスト ボックス 1">
          <a:extLst>
            <a:ext uri="{FF2B5EF4-FFF2-40B4-BE49-F238E27FC236}">
              <a16:creationId xmlns:a16="http://schemas.microsoft.com/office/drawing/2014/main" id="{A36BD36C-F916-44F7-87EA-4DA4EC549E8A}"/>
            </a:ext>
          </a:extLst>
        </xdr:cNvPr>
        <xdr:cNvSpPr txBox="1"/>
      </xdr:nvSpPr>
      <xdr:spPr>
        <a:xfrm>
          <a:off x="12315825" y="9906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18</xdr:col>
      <xdr:colOff>590550</xdr:colOff>
      <xdr:row>2</xdr:row>
      <xdr:rowOff>304800</xdr:rowOff>
    </xdr:from>
    <xdr:to>
      <xdr:col>25</xdr:col>
      <xdr:colOff>477611</xdr:colOff>
      <xdr:row>9</xdr:row>
      <xdr:rowOff>1058</xdr:rowOff>
    </xdr:to>
    <xdr:sp macro="" textlink="">
      <xdr:nvSpPr>
        <xdr:cNvPr id="2" name="テキスト ボックス 1">
          <a:extLst>
            <a:ext uri="{FF2B5EF4-FFF2-40B4-BE49-F238E27FC236}">
              <a16:creationId xmlns:a16="http://schemas.microsoft.com/office/drawing/2014/main" id="{5EA2349F-6CAC-49F6-853F-7D82265E4DE5}"/>
            </a:ext>
          </a:extLst>
        </xdr:cNvPr>
        <xdr:cNvSpPr txBox="1"/>
      </xdr:nvSpPr>
      <xdr:spPr>
        <a:xfrm>
          <a:off x="12363450" y="98107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18</xdr:col>
      <xdr:colOff>600075</xdr:colOff>
      <xdr:row>2</xdr:row>
      <xdr:rowOff>314325</xdr:rowOff>
    </xdr:from>
    <xdr:to>
      <xdr:col>25</xdr:col>
      <xdr:colOff>487136</xdr:colOff>
      <xdr:row>9</xdr:row>
      <xdr:rowOff>6501</xdr:rowOff>
    </xdr:to>
    <xdr:sp macro="" textlink="">
      <xdr:nvSpPr>
        <xdr:cNvPr id="2" name="テキスト ボックス 1">
          <a:extLst>
            <a:ext uri="{FF2B5EF4-FFF2-40B4-BE49-F238E27FC236}">
              <a16:creationId xmlns:a16="http://schemas.microsoft.com/office/drawing/2014/main" id="{C2897547-2152-4D5E-8131-D1AA944A7E43}"/>
            </a:ext>
          </a:extLst>
        </xdr:cNvPr>
        <xdr:cNvSpPr txBox="1"/>
      </xdr:nvSpPr>
      <xdr:spPr>
        <a:xfrm>
          <a:off x="12372975" y="9906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18</xdr:col>
      <xdr:colOff>628650</xdr:colOff>
      <xdr:row>2</xdr:row>
      <xdr:rowOff>295275</xdr:rowOff>
    </xdr:from>
    <xdr:to>
      <xdr:col>25</xdr:col>
      <xdr:colOff>515711</xdr:colOff>
      <xdr:row>8</xdr:row>
      <xdr:rowOff>492276</xdr:rowOff>
    </xdr:to>
    <xdr:sp macro="" textlink="">
      <xdr:nvSpPr>
        <xdr:cNvPr id="2" name="テキスト ボックス 1">
          <a:extLst>
            <a:ext uri="{FF2B5EF4-FFF2-40B4-BE49-F238E27FC236}">
              <a16:creationId xmlns:a16="http://schemas.microsoft.com/office/drawing/2014/main" id="{26F8D07B-C752-4074-9BA7-2BF292824509}"/>
            </a:ext>
          </a:extLst>
        </xdr:cNvPr>
        <xdr:cNvSpPr txBox="1"/>
      </xdr:nvSpPr>
      <xdr:spPr>
        <a:xfrm>
          <a:off x="1240155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18</xdr:col>
      <xdr:colOff>581025</xdr:colOff>
      <xdr:row>2</xdr:row>
      <xdr:rowOff>304800</xdr:rowOff>
    </xdr:from>
    <xdr:to>
      <xdr:col>25</xdr:col>
      <xdr:colOff>468086</xdr:colOff>
      <xdr:row>9</xdr:row>
      <xdr:rowOff>1058</xdr:rowOff>
    </xdr:to>
    <xdr:sp macro="" textlink="">
      <xdr:nvSpPr>
        <xdr:cNvPr id="2" name="テキスト ボックス 1">
          <a:extLst>
            <a:ext uri="{FF2B5EF4-FFF2-40B4-BE49-F238E27FC236}">
              <a16:creationId xmlns:a16="http://schemas.microsoft.com/office/drawing/2014/main" id="{ACE74F51-4598-4BDD-A7A8-EB89A6294783}"/>
            </a:ext>
          </a:extLst>
        </xdr:cNvPr>
        <xdr:cNvSpPr txBox="1"/>
      </xdr:nvSpPr>
      <xdr:spPr>
        <a:xfrm>
          <a:off x="12353925" y="98107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18</xdr:col>
      <xdr:colOff>561975</xdr:colOff>
      <xdr:row>2</xdr:row>
      <xdr:rowOff>285750</xdr:rowOff>
    </xdr:from>
    <xdr:to>
      <xdr:col>25</xdr:col>
      <xdr:colOff>449036</xdr:colOff>
      <xdr:row>8</xdr:row>
      <xdr:rowOff>482751</xdr:rowOff>
    </xdr:to>
    <xdr:sp macro="" textlink="">
      <xdr:nvSpPr>
        <xdr:cNvPr id="2" name="テキスト ボックス 1">
          <a:extLst>
            <a:ext uri="{FF2B5EF4-FFF2-40B4-BE49-F238E27FC236}">
              <a16:creationId xmlns:a16="http://schemas.microsoft.com/office/drawing/2014/main" id="{A46F03FB-3ADD-4597-B2CB-66C3F45A2EB1}"/>
            </a:ext>
          </a:extLst>
        </xdr:cNvPr>
        <xdr:cNvSpPr txBox="1"/>
      </xdr:nvSpPr>
      <xdr:spPr>
        <a:xfrm>
          <a:off x="12334875" y="96202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antan.jp/vill-tokai-ibaraki-u/offer/offerList_initDisplay.ac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BEB4-DC8D-461D-8045-9E599BC01341}">
  <sheetPr>
    <tabColor theme="4" tint="0.39997558519241921"/>
    <pageSetUpPr fitToPage="1"/>
  </sheetPr>
  <dimension ref="A1:F16"/>
  <sheetViews>
    <sheetView showGridLines="0" tabSelected="1" zoomScaleNormal="100" zoomScaleSheetLayoutView="90" workbookViewId="0">
      <selection activeCell="A2" sqref="A2"/>
    </sheetView>
  </sheetViews>
  <sheetFormatPr defaultRowHeight="14.4"/>
  <cols>
    <col min="1" max="1" width="66.59765625" style="44" customWidth="1"/>
    <col min="2" max="2" width="16" style="44" customWidth="1"/>
    <col min="3" max="3" width="10.796875" style="44" customWidth="1"/>
    <col min="4" max="4" width="58.8984375" style="44" customWidth="1"/>
    <col min="5" max="16384" width="8.796875" style="44"/>
  </cols>
  <sheetData>
    <row r="1" spans="1:6" ht="32.4" customHeight="1">
      <c r="A1" s="69" t="s">
        <v>100</v>
      </c>
    </row>
    <row r="2" spans="1:6" ht="19.95" customHeight="1"/>
    <row r="3" spans="1:6" s="70" customFormat="1" ht="32.4" customHeight="1">
      <c r="A3" s="70" t="s">
        <v>0</v>
      </c>
    </row>
    <row r="4" spans="1:6" s="70" customFormat="1" ht="32.4" customHeight="1">
      <c r="A4" s="70" t="s">
        <v>134</v>
      </c>
    </row>
    <row r="5" spans="1:6" s="70" customFormat="1" ht="32.4" customHeight="1">
      <c r="A5" s="147" t="s">
        <v>128</v>
      </c>
      <c r="B5" s="147"/>
      <c r="C5" s="147"/>
      <c r="D5" s="147"/>
      <c r="F5" s="144"/>
    </row>
    <row r="6" spans="1:6" s="70" customFormat="1" ht="32.4" customHeight="1">
      <c r="A6" s="147" t="s">
        <v>138</v>
      </c>
      <c r="B6" s="147"/>
      <c r="C6" s="147"/>
      <c r="D6" s="147"/>
    </row>
    <row r="7" spans="1:6" s="70" customFormat="1" ht="32.4" customHeight="1">
      <c r="A7" s="147" t="s">
        <v>129</v>
      </c>
      <c r="B7" s="147"/>
      <c r="C7" s="147"/>
      <c r="D7" s="147"/>
    </row>
    <row r="8" spans="1:6" s="70" customFormat="1" ht="32.4" customHeight="1">
      <c r="A8" s="147" t="s">
        <v>139</v>
      </c>
      <c r="B8" s="147"/>
      <c r="C8" s="147"/>
      <c r="D8" s="147"/>
    </row>
    <row r="9" spans="1:6" s="70" customFormat="1" ht="32.4" customHeight="1">
      <c r="A9" s="147" t="s">
        <v>130</v>
      </c>
      <c r="B9" s="147"/>
      <c r="C9" s="147"/>
      <c r="D9" s="147"/>
    </row>
    <row r="10" spans="1:6" ht="19.95" customHeight="1"/>
    <row r="11" spans="1:6" s="68" customFormat="1" ht="32.4" customHeight="1">
      <c r="A11" s="129" t="s">
        <v>72</v>
      </c>
      <c r="B11" s="129" t="s">
        <v>73</v>
      </c>
      <c r="C11" s="129" t="s">
        <v>74</v>
      </c>
      <c r="D11" s="129" t="s">
        <v>75</v>
      </c>
    </row>
    <row r="12" spans="1:6" s="68" customFormat="1" ht="32.4" customHeight="1">
      <c r="A12" s="148" t="s">
        <v>143</v>
      </c>
      <c r="B12" s="150" t="s">
        <v>76</v>
      </c>
      <c r="C12" s="150" t="s">
        <v>135</v>
      </c>
      <c r="D12" s="145" t="s">
        <v>141</v>
      </c>
    </row>
    <row r="13" spans="1:6" ht="105.6" customHeight="1">
      <c r="A13" s="149"/>
      <c r="B13" s="151"/>
      <c r="C13" s="151"/>
      <c r="D13" s="146" t="s">
        <v>140</v>
      </c>
    </row>
    <row r="16" spans="1:6" ht="18">
      <c r="B16"/>
    </row>
  </sheetData>
  <sheetProtection algorithmName="SHA-512" hashValue="iOiZtSdBZKeyHfgrSLD2K78G/3pAaNoZbzOdL+5k2LbVSTJqCLRxAloCyCEPCYlN/6yKckoTFt0Sc6Fyapw4tw==" saltValue="aYDF2en3ejqo9jsu+CZK0Q==" spinCount="100000" sheet="1" objects="1" scenarios="1"/>
  <mergeCells count="8">
    <mergeCell ref="A5:D5"/>
    <mergeCell ref="A12:A13"/>
    <mergeCell ref="B12:B13"/>
    <mergeCell ref="C12:C13"/>
    <mergeCell ref="A6:D6"/>
    <mergeCell ref="A8:D8"/>
    <mergeCell ref="A7:D7"/>
    <mergeCell ref="A9:D9"/>
  </mergeCells>
  <phoneticPr fontId="2"/>
  <hyperlinks>
    <hyperlink ref="D13" r:id="rId1" display="https://s-kantan.jp/vill-tokai-ibaraki-u/offer/offerList_initDisplay.action" xr:uid="{67B14AF9-29D1-4397-8EFE-C5A8C17AE722}"/>
  </hyperlinks>
  <pageMargins left="0.7" right="0.7" top="0.75" bottom="0.75" header="0.3" footer="0.3"/>
  <pageSetup paperSize="9"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3547-8E72-4290-92E0-DD3EE264C674}">
  <sheetPr>
    <tabColor theme="4" tint="0.39997558519241921"/>
  </sheetPr>
  <dimension ref="A1:B10"/>
  <sheetViews>
    <sheetView showGridLines="0" view="pageBreakPreview" zoomScaleNormal="100" zoomScaleSheetLayoutView="100" workbookViewId="0">
      <selection activeCell="B2" sqref="B2"/>
    </sheetView>
  </sheetViews>
  <sheetFormatPr defaultRowHeight="14.4"/>
  <cols>
    <col min="1" max="1" width="21.19921875" style="68" customWidth="1"/>
    <col min="2" max="2" width="53.59765625" style="44" customWidth="1"/>
    <col min="3" max="16384" width="8.796875" style="44"/>
  </cols>
  <sheetData>
    <row r="1" spans="1:2" s="67" customFormat="1" ht="49.95" customHeight="1">
      <c r="A1" s="152" t="s">
        <v>136</v>
      </c>
      <c r="B1" s="152"/>
    </row>
    <row r="2" spans="1:2" ht="35.4" customHeight="1">
      <c r="A2" s="71" t="s">
        <v>122</v>
      </c>
      <c r="B2" s="135"/>
    </row>
    <row r="3" spans="1:2" ht="35.4" customHeight="1">
      <c r="A3" s="72" t="s">
        <v>1</v>
      </c>
      <c r="B3" s="135"/>
    </row>
    <row r="4" spans="1:2" ht="35.4" customHeight="1">
      <c r="A4" s="72" t="s">
        <v>123</v>
      </c>
      <c r="B4" s="135"/>
    </row>
    <row r="5" spans="1:2" ht="35.4" customHeight="1">
      <c r="A5" s="72" t="s">
        <v>83</v>
      </c>
      <c r="B5" s="135"/>
    </row>
    <row r="6" spans="1:2" ht="35.4" customHeight="1">
      <c r="A6" s="72" t="s">
        <v>104</v>
      </c>
      <c r="B6" s="136"/>
    </row>
    <row r="7" spans="1:2" ht="35.4" customHeight="1">
      <c r="A7" s="72" t="s">
        <v>2</v>
      </c>
      <c r="B7" s="135"/>
    </row>
    <row r="8" spans="1:2" ht="35.4" customHeight="1">
      <c r="A8" s="72" t="s">
        <v>3</v>
      </c>
      <c r="B8" s="135"/>
    </row>
    <row r="9" spans="1:2" ht="35.4" customHeight="1">
      <c r="A9" s="72" t="s">
        <v>4</v>
      </c>
      <c r="B9" s="135"/>
    </row>
    <row r="10" spans="1:2" ht="43.8" customHeight="1">
      <c r="A10" s="71" t="s">
        <v>63</v>
      </c>
      <c r="B10" s="134"/>
    </row>
  </sheetData>
  <sheetProtection algorithmName="SHA-512" hashValue="6QLM693ayXjxIZckm8PcA5q4ilU4L70Dmu5neY5t039J9hPjwP1rib2z+vy3nPSM49RaqBBhN1DNRR082Vk88g==" saltValue="g62UDGKE8a2kLTjFMugEnA==" spinCount="100000" sheet="1" objects="1" scenarios="1"/>
  <mergeCells count="1">
    <mergeCell ref="A1:B1"/>
  </mergeCells>
  <phoneticPr fontId="2"/>
  <dataValidations count="1">
    <dataValidation type="textLength" operator="equal" allowBlank="1" showInputMessage="1" showErrorMessage="1" errorTitle="無効な入力" error="10桁で入力してください。" promptTitle="事業所番号" prompt="10桁で入力してください。" sqref="B6" xr:uid="{C5E578CF-8D09-4D58-BCCF-C97DAA9B0B79}">
      <formula1>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71E4-4D75-41F2-B653-8C51D85E2C2D}">
  <sheetPr>
    <tabColor theme="4" tint="0.39997558519241921"/>
  </sheetPr>
  <dimension ref="A1:V26"/>
  <sheetViews>
    <sheetView showGridLines="0" view="pageBreakPreview" zoomScaleNormal="100" zoomScaleSheetLayoutView="100" workbookViewId="0">
      <selection activeCell="B7" sqref="B7"/>
    </sheetView>
  </sheetViews>
  <sheetFormatPr defaultRowHeight="14.4"/>
  <cols>
    <col min="1" max="1" width="5.59765625" style="68" customWidth="1"/>
    <col min="2" max="2" width="6.19921875" style="68" customWidth="1"/>
    <col min="3" max="4" width="5.3984375" style="44" customWidth="1"/>
    <col min="5" max="5" width="5.3984375" style="68" customWidth="1"/>
    <col min="6" max="7" width="4" style="68" customWidth="1"/>
    <col min="8" max="10" width="5.296875" style="68" customWidth="1"/>
    <col min="11" max="12" width="5.69921875" style="44" customWidth="1"/>
    <col min="13" max="15" width="6.09765625" style="44" customWidth="1"/>
    <col min="16" max="17" width="3.69921875" style="44" customWidth="1"/>
    <col min="18" max="19" width="5.3984375" style="44" customWidth="1"/>
    <col min="20" max="20" width="5.3984375" style="68" customWidth="1"/>
    <col min="21" max="21" width="5.59765625" style="68" customWidth="1"/>
    <col min="22" max="37" width="5.59765625" style="44" customWidth="1"/>
    <col min="38" max="16384" width="8.796875" style="44"/>
  </cols>
  <sheetData>
    <row r="1" spans="1:22" ht="40.799999999999997" customHeight="1">
      <c r="A1" s="66" t="s">
        <v>144</v>
      </c>
      <c r="V1" s="73">
        <v>1</v>
      </c>
    </row>
    <row r="2" spans="1:22" ht="31.8" customHeight="1">
      <c r="A2" s="74"/>
      <c r="C2" s="182" t="s">
        <v>15</v>
      </c>
      <c r="D2" s="183"/>
      <c r="E2" s="183"/>
      <c r="F2" s="188">
        <v>2025</v>
      </c>
      <c r="G2" s="188"/>
      <c r="H2" s="75" t="s">
        <v>16</v>
      </c>
      <c r="I2" s="122">
        <v>4</v>
      </c>
      <c r="J2" s="76" t="s">
        <v>17</v>
      </c>
      <c r="L2" s="77"/>
      <c r="M2" s="182" t="s">
        <v>18</v>
      </c>
      <c r="N2" s="183"/>
      <c r="O2" s="183"/>
      <c r="P2" s="160">
        <v>2025</v>
      </c>
      <c r="Q2" s="160"/>
      <c r="R2" s="75" t="s">
        <v>16</v>
      </c>
      <c r="S2" s="122">
        <v>5</v>
      </c>
      <c r="T2" s="76" t="s">
        <v>17</v>
      </c>
      <c r="V2" s="73">
        <v>0</v>
      </c>
    </row>
    <row r="3" spans="1:22" ht="18.600000000000001" customHeight="1" thickBot="1">
      <c r="A3" s="74"/>
    </row>
    <row r="4" spans="1:22" s="68" customFormat="1" ht="34.200000000000003" customHeight="1">
      <c r="A4" s="184" t="s">
        <v>5</v>
      </c>
      <c r="B4" s="78" t="s">
        <v>6</v>
      </c>
      <c r="C4" s="186" t="s">
        <v>8</v>
      </c>
      <c r="D4" s="186"/>
      <c r="E4" s="186"/>
      <c r="F4" s="162" t="s">
        <v>44</v>
      </c>
      <c r="G4" s="162"/>
      <c r="H4" s="162"/>
      <c r="I4" s="186" t="s">
        <v>9</v>
      </c>
      <c r="J4" s="186"/>
      <c r="K4" s="162" t="s">
        <v>10</v>
      </c>
      <c r="L4" s="162"/>
      <c r="M4" s="186" t="s">
        <v>55</v>
      </c>
      <c r="N4" s="186"/>
      <c r="O4" s="186"/>
      <c r="P4" s="162" t="s">
        <v>14</v>
      </c>
      <c r="Q4" s="162"/>
      <c r="R4" s="162"/>
      <c r="S4" s="162"/>
      <c r="T4" s="163"/>
    </row>
    <row r="5" spans="1:22" ht="42" customHeight="1">
      <c r="A5" s="185"/>
      <c r="B5" s="79" t="s">
        <v>7</v>
      </c>
      <c r="C5" s="164" t="s">
        <v>145</v>
      </c>
      <c r="D5" s="164"/>
      <c r="E5" s="164"/>
      <c r="F5" s="164" t="s">
        <v>98</v>
      </c>
      <c r="G5" s="187"/>
      <c r="H5" s="187"/>
      <c r="I5" s="164" t="s">
        <v>11</v>
      </c>
      <c r="J5" s="164"/>
      <c r="K5" s="164" t="s">
        <v>12</v>
      </c>
      <c r="L5" s="164"/>
      <c r="M5" s="164" t="s">
        <v>13</v>
      </c>
      <c r="N5" s="164"/>
      <c r="O5" s="164"/>
      <c r="P5" s="164" t="s">
        <v>67</v>
      </c>
      <c r="Q5" s="164"/>
      <c r="R5" s="164"/>
      <c r="S5" s="164"/>
      <c r="T5" s="165"/>
      <c r="U5" s="44"/>
    </row>
    <row r="6" spans="1:22" ht="19.95" customHeight="1">
      <c r="A6" s="80" t="s">
        <v>19</v>
      </c>
      <c r="B6" s="81">
        <v>1</v>
      </c>
      <c r="C6" s="166" t="s">
        <v>20</v>
      </c>
      <c r="D6" s="166"/>
      <c r="E6" s="166"/>
      <c r="F6" s="181" t="s">
        <v>99</v>
      </c>
      <c r="G6" s="181"/>
      <c r="H6" s="181"/>
      <c r="I6" s="166">
        <v>10</v>
      </c>
      <c r="J6" s="166"/>
      <c r="K6" s="177">
        <v>0.1</v>
      </c>
      <c r="L6" s="178"/>
      <c r="M6" s="179" t="str">
        <f>IF(K6="","",VLOOKUP(K6,プルダウン!A7:B9,2,FALSE))</f>
        <v>課税世帯</v>
      </c>
      <c r="N6" s="179"/>
      <c r="O6" s="179"/>
      <c r="P6" s="166"/>
      <c r="Q6" s="166"/>
      <c r="R6" s="166"/>
      <c r="S6" s="166"/>
      <c r="T6" s="167"/>
      <c r="U6" s="44"/>
    </row>
    <row r="7" spans="1:22" ht="19.95" customHeight="1">
      <c r="A7" s="80">
        <v>1</v>
      </c>
      <c r="B7" s="82"/>
      <c r="C7" s="158"/>
      <c r="D7" s="158"/>
      <c r="E7" s="158"/>
      <c r="F7" s="175"/>
      <c r="G7" s="175"/>
      <c r="H7" s="175"/>
      <c r="I7" s="172"/>
      <c r="J7" s="172"/>
      <c r="K7" s="173"/>
      <c r="L7" s="174"/>
      <c r="M7" s="171" t="str">
        <f>IF(K7="","",VLOOKUP(K7,プルダウン!A7:B9,2,FALSE))</f>
        <v/>
      </c>
      <c r="N7" s="171"/>
      <c r="O7" s="171"/>
      <c r="P7" s="158"/>
      <c r="Q7" s="158"/>
      <c r="R7" s="158"/>
      <c r="S7" s="158"/>
      <c r="T7" s="170"/>
      <c r="U7" s="73">
        <f>COUNTIF($B$7:B7,"1")</f>
        <v>0</v>
      </c>
    </row>
    <row r="8" spans="1:22" ht="19.95" customHeight="1">
      <c r="A8" s="80">
        <v>2</v>
      </c>
      <c r="B8" s="82"/>
      <c r="C8" s="158"/>
      <c r="D8" s="158"/>
      <c r="E8" s="158"/>
      <c r="F8" s="175"/>
      <c r="G8" s="175"/>
      <c r="H8" s="175"/>
      <c r="I8" s="172"/>
      <c r="J8" s="172"/>
      <c r="K8" s="173"/>
      <c r="L8" s="174"/>
      <c r="M8" s="171" t="str">
        <f>IF(K8="","",VLOOKUP(K8,プルダウン!A7:B9,2,FALSE))</f>
        <v/>
      </c>
      <c r="N8" s="171"/>
      <c r="O8" s="171"/>
      <c r="P8" s="158"/>
      <c r="Q8" s="158"/>
      <c r="R8" s="158"/>
      <c r="S8" s="158"/>
      <c r="T8" s="170"/>
      <c r="U8" s="73">
        <f>COUNTIF($B$7:B8,"1")</f>
        <v>0</v>
      </c>
    </row>
    <row r="9" spans="1:22" ht="19.95" customHeight="1">
      <c r="A9" s="80">
        <v>3</v>
      </c>
      <c r="B9" s="82"/>
      <c r="C9" s="158"/>
      <c r="D9" s="158"/>
      <c r="E9" s="158"/>
      <c r="F9" s="175"/>
      <c r="G9" s="175"/>
      <c r="H9" s="175"/>
      <c r="I9" s="172"/>
      <c r="J9" s="172"/>
      <c r="K9" s="173"/>
      <c r="L9" s="174"/>
      <c r="M9" s="171" t="str">
        <f>IF(K9="","",VLOOKUP(K9,プルダウン!A7:B9,2,FALSE))</f>
        <v/>
      </c>
      <c r="N9" s="171"/>
      <c r="O9" s="171"/>
      <c r="P9" s="158"/>
      <c r="Q9" s="158"/>
      <c r="R9" s="158"/>
      <c r="S9" s="158"/>
      <c r="T9" s="170"/>
      <c r="U9" s="73">
        <f>COUNTIF($B$7:B9,"1")</f>
        <v>0</v>
      </c>
    </row>
    <row r="10" spans="1:22" ht="19.95" customHeight="1">
      <c r="A10" s="80">
        <v>4</v>
      </c>
      <c r="B10" s="82"/>
      <c r="C10" s="158"/>
      <c r="D10" s="158"/>
      <c r="E10" s="158"/>
      <c r="F10" s="175"/>
      <c r="G10" s="175"/>
      <c r="H10" s="175"/>
      <c r="I10" s="172"/>
      <c r="J10" s="172"/>
      <c r="K10" s="173"/>
      <c r="L10" s="174"/>
      <c r="M10" s="171" t="str">
        <f>IF(K10="","",VLOOKUP(K10,プルダウン!A7:B9,2,FALSE))</f>
        <v/>
      </c>
      <c r="N10" s="171"/>
      <c r="O10" s="171"/>
      <c r="P10" s="158"/>
      <c r="Q10" s="158"/>
      <c r="R10" s="158"/>
      <c r="S10" s="158"/>
      <c r="T10" s="170"/>
      <c r="U10" s="73">
        <f>COUNTIF($B$7:B10,"1")</f>
        <v>0</v>
      </c>
    </row>
    <row r="11" spans="1:22" ht="19.95" customHeight="1">
      <c r="A11" s="80">
        <v>5</v>
      </c>
      <c r="B11" s="82"/>
      <c r="C11" s="158"/>
      <c r="D11" s="158"/>
      <c r="E11" s="158"/>
      <c r="F11" s="175"/>
      <c r="G11" s="175"/>
      <c r="H11" s="175"/>
      <c r="I11" s="172"/>
      <c r="J11" s="172"/>
      <c r="K11" s="173"/>
      <c r="L11" s="174"/>
      <c r="M11" s="171" t="str">
        <f>IF(K11="","",VLOOKUP(K11,プルダウン!A7:B9,2,FALSE))</f>
        <v/>
      </c>
      <c r="N11" s="171"/>
      <c r="O11" s="171"/>
      <c r="P11" s="158"/>
      <c r="Q11" s="158"/>
      <c r="R11" s="158"/>
      <c r="S11" s="158"/>
      <c r="T11" s="170"/>
      <c r="U11" s="73">
        <f>COUNTIF($B$7:B11,"1")</f>
        <v>0</v>
      </c>
    </row>
    <row r="12" spans="1:22" ht="19.95" customHeight="1">
      <c r="A12" s="80">
        <v>6</v>
      </c>
      <c r="B12" s="82"/>
      <c r="C12" s="158"/>
      <c r="D12" s="158"/>
      <c r="E12" s="158"/>
      <c r="F12" s="175"/>
      <c r="G12" s="175"/>
      <c r="H12" s="175"/>
      <c r="I12" s="172"/>
      <c r="J12" s="172"/>
      <c r="K12" s="173"/>
      <c r="L12" s="174"/>
      <c r="M12" s="171" t="str">
        <f>IF(K12="","",VLOOKUP(K12,プルダウン!A7:B9,2,FALSE))</f>
        <v/>
      </c>
      <c r="N12" s="171"/>
      <c r="O12" s="171"/>
      <c r="P12" s="158"/>
      <c r="Q12" s="158"/>
      <c r="R12" s="158"/>
      <c r="S12" s="158"/>
      <c r="T12" s="170"/>
      <c r="U12" s="73">
        <f>COUNTIF($B$7:B12,"1")</f>
        <v>0</v>
      </c>
    </row>
    <row r="13" spans="1:22" ht="19.95" customHeight="1">
      <c r="A13" s="80">
        <v>7</v>
      </c>
      <c r="B13" s="82"/>
      <c r="C13" s="189"/>
      <c r="D13" s="189"/>
      <c r="E13" s="189"/>
      <c r="F13" s="175"/>
      <c r="G13" s="175"/>
      <c r="H13" s="175"/>
      <c r="I13" s="172"/>
      <c r="J13" s="172"/>
      <c r="K13" s="173"/>
      <c r="L13" s="174"/>
      <c r="M13" s="171" t="str">
        <f>IF(K13="","",VLOOKUP(K13,プルダウン!A7:B9,2,FALSE))</f>
        <v/>
      </c>
      <c r="N13" s="171"/>
      <c r="O13" s="171"/>
      <c r="P13" s="158"/>
      <c r="Q13" s="158"/>
      <c r="R13" s="158"/>
      <c r="S13" s="158"/>
      <c r="T13" s="170"/>
      <c r="U13" s="73">
        <f>COUNTIF($B$7:B13,"1")</f>
        <v>0</v>
      </c>
    </row>
    <row r="14" spans="1:22" ht="19.95" customHeight="1">
      <c r="A14" s="80">
        <v>8</v>
      </c>
      <c r="B14" s="82"/>
      <c r="C14" s="158"/>
      <c r="D14" s="158"/>
      <c r="E14" s="158"/>
      <c r="F14" s="175"/>
      <c r="G14" s="175"/>
      <c r="H14" s="175"/>
      <c r="I14" s="172"/>
      <c r="J14" s="172"/>
      <c r="K14" s="173"/>
      <c r="L14" s="174"/>
      <c r="M14" s="171" t="str">
        <f>IF(K14="","",VLOOKUP(K14,プルダウン!A7:B9,2,FALSE))</f>
        <v/>
      </c>
      <c r="N14" s="171"/>
      <c r="O14" s="171"/>
      <c r="P14" s="158"/>
      <c r="Q14" s="158"/>
      <c r="R14" s="158"/>
      <c r="S14" s="158"/>
      <c r="T14" s="170"/>
      <c r="U14" s="73">
        <f>COUNTIF($B$7:B14,"1")</f>
        <v>0</v>
      </c>
    </row>
    <row r="15" spans="1:22" ht="19.95" customHeight="1">
      <c r="A15" s="80">
        <v>9</v>
      </c>
      <c r="B15" s="82"/>
      <c r="C15" s="158"/>
      <c r="D15" s="158"/>
      <c r="E15" s="158"/>
      <c r="F15" s="175"/>
      <c r="G15" s="175"/>
      <c r="H15" s="175"/>
      <c r="I15" s="172"/>
      <c r="J15" s="172"/>
      <c r="K15" s="173"/>
      <c r="L15" s="174"/>
      <c r="M15" s="171" t="str">
        <f>IF(K15="","",VLOOKUP(K15,プルダウン!A7:B9,2,FALSE))</f>
        <v/>
      </c>
      <c r="N15" s="171"/>
      <c r="O15" s="171"/>
      <c r="P15" s="158"/>
      <c r="Q15" s="158"/>
      <c r="R15" s="158"/>
      <c r="S15" s="158"/>
      <c r="T15" s="170"/>
      <c r="U15" s="73">
        <f>COUNTIF($B$7:B15,"1")</f>
        <v>0</v>
      </c>
    </row>
    <row r="16" spans="1:22" ht="19.95" customHeight="1">
      <c r="A16" s="80">
        <v>10</v>
      </c>
      <c r="B16" s="82"/>
      <c r="C16" s="158"/>
      <c r="D16" s="158"/>
      <c r="E16" s="158"/>
      <c r="F16" s="175"/>
      <c r="G16" s="175"/>
      <c r="H16" s="175"/>
      <c r="I16" s="172"/>
      <c r="J16" s="172"/>
      <c r="K16" s="173"/>
      <c r="L16" s="174"/>
      <c r="M16" s="171" t="str">
        <f>IF(K16="","",VLOOKUP(K16,プルダウン!A7:B9,2,FALSE))</f>
        <v/>
      </c>
      <c r="N16" s="171"/>
      <c r="O16" s="171"/>
      <c r="P16" s="158"/>
      <c r="Q16" s="158"/>
      <c r="R16" s="158"/>
      <c r="S16" s="158"/>
      <c r="T16" s="170"/>
      <c r="U16" s="73">
        <f>COUNTIF($B$7:B16,"1")</f>
        <v>0</v>
      </c>
    </row>
    <row r="17" spans="1:21" ht="19.95" customHeight="1">
      <c r="A17" s="83">
        <v>11</v>
      </c>
      <c r="B17" s="84"/>
      <c r="C17" s="168"/>
      <c r="D17" s="168"/>
      <c r="E17" s="168"/>
      <c r="F17" s="180"/>
      <c r="G17" s="180"/>
      <c r="H17" s="180"/>
      <c r="I17" s="176"/>
      <c r="J17" s="176"/>
      <c r="K17" s="173"/>
      <c r="L17" s="174"/>
      <c r="M17" s="171" t="str">
        <f>IF(K17="","",VLOOKUP(K17,プルダウン!A7:B9,2,FALSE))</f>
        <v/>
      </c>
      <c r="N17" s="171"/>
      <c r="O17" s="171"/>
      <c r="P17" s="168"/>
      <c r="Q17" s="168"/>
      <c r="R17" s="168"/>
      <c r="S17" s="168"/>
      <c r="T17" s="169"/>
      <c r="U17" s="73">
        <f>COUNTIF($B$7:B17,"1")</f>
        <v>0</v>
      </c>
    </row>
    <row r="18" spans="1:21" ht="19.95" customHeight="1">
      <c r="A18" s="80">
        <v>12</v>
      </c>
      <c r="B18" s="82"/>
      <c r="C18" s="158"/>
      <c r="D18" s="158"/>
      <c r="E18" s="158"/>
      <c r="F18" s="175"/>
      <c r="G18" s="175"/>
      <c r="H18" s="175"/>
      <c r="I18" s="172"/>
      <c r="J18" s="172"/>
      <c r="K18" s="173"/>
      <c r="L18" s="174"/>
      <c r="M18" s="171" t="str">
        <f>IF(K18="","",VLOOKUP(K18,プルダウン!A7:B9,2,FALSE))</f>
        <v/>
      </c>
      <c r="N18" s="171"/>
      <c r="O18" s="171"/>
      <c r="P18" s="158"/>
      <c r="Q18" s="158"/>
      <c r="R18" s="158"/>
      <c r="S18" s="158"/>
      <c r="T18" s="170"/>
      <c r="U18" s="73">
        <f>COUNTIF($B$7:B18,"1")</f>
        <v>0</v>
      </c>
    </row>
    <row r="19" spans="1:21" ht="19.95" customHeight="1">
      <c r="A19" s="80">
        <v>13</v>
      </c>
      <c r="B19" s="82"/>
      <c r="C19" s="158"/>
      <c r="D19" s="158"/>
      <c r="E19" s="158"/>
      <c r="F19" s="175"/>
      <c r="G19" s="175"/>
      <c r="H19" s="175"/>
      <c r="I19" s="172"/>
      <c r="J19" s="172"/>
      <c r="K19" s="173"/>
      <c r="L19" s="174"/>
      <c r="M19" s="171" t="str">
        <f>IF(K19="","",VLOOKUP(K19,プルダウン!A7:B9,2,FALSE))</f>
        <v/>
      </c>
      <c r="N19" s="171"/>
      <c r="O19" s="171"/>
      <c r="P19" s="158"/>
      <c r="Q19" s="158"/>
      <c r="R19" s="158"/>
      <c r="S19" s="158"/>
      <c r="T19" s="170"/>
      <c r="U19" s="73">
        <f>COUNTIF($B$7:B19,"1")</f>
        <v>0</v>
      </c>
    </row>
    <row r="20" spans="1:21" ht="19.95" customHeight="1">
      <c r="A20" s="80">
        <v>14</v>
      </c>
      <c r="B20" s="82"/>
      <c r="C20" s="158"/>
      <c r="D20" s="158"/>
      <c r="E20" s="158"/>
      <c r="F20" s="175"/>
      <c r="G20" s="175"/>
      <c r="H20" s="175"/>
      <c r="I20" s="172"/>
      <c r="J20" s="172"/>
      <c r="K20" s="173"/>
      <c r="L20" s="174"/>
      <c r="M20" s="171" t="str">
        <f>IF(K20="","",VLOOKUP(K20,プルダウン!A7:B9,2,FALSE))</f>
        <v/>
      </c>
      <c r="N20" s="171"/>
      <c r="O20" s="171"/>
      <c r="P20" s="158"/>
      <c r="Q20" s="158"/>
      <c r="R20" s="158"/>
      <c r="S20" s="158"/>
      <c r="T20" s="170"/>
      <c r="U20" s="73">
        <f>COUNTIF($B$7:B20,"1")</f>
        <v>0</v>
      </c>
    </row>
    <row r="21" spans="1:21" ht="19.95" customHeight="1">
      <c r="A21" s="80">
        <v>15</v>
      </c>
      <c r="B21" s="82"/>
      <c r="C21" s="158"/>
      <c r="D21" s="158"/>
      <c r="E21" s="158"/>
      <c r="F21" s="175"/>
      <c r="G21" s="175"/>
      <c r="H21" s="175"/>
      <c r="I21" s="172"/>
      <c r="J21" s="172"/>
      <c r="K21" s="173"/>
      <c r="L21" s="174"/>
      <c r="M21" s="171" t="str">
        <f>IF(K21="","",VLOOKUP(K21,プルダウン!A7:B9,2,FALSE))</f>
        <v/>
      </c>
      <c r="N21" s="171"/>
      <c r="O21" s="171"/>
      <c r="P21" s="158"/>
      <c r="Q21" s="158"/>
      <c r="R21" s="158"/>
      <c r="S21" s="158"/>
      <c r="T21" s="170"/>
      <c r="U21" s="73">
        <f>COUNTIF($B$7:B21,"1")</f>
        <v>0</v>
      </c>
    </row>
    <row r="22" spans="1:21" ht="19.95" customHeight="1">
      <c r="A22" s="80">
        <v>16</v>
      </c>
      <c r="B22" s="82"/>
      <c r="C22" s="158"/>
      <c r="D22" s="158"/>
      <c r="E22" s="158"/>
      <c r="F22" s="175"/>
      <c r="G22" s="175"/>
      <c r="H22" s="175"/>
      <c r="I22" s="172"/>
      <c r="J22" s="172"/>
      <c r="K22" s="173"/>
      <c r="L22" s="174"/>
      <c r="M22" s="171" t="str">
        <f>IF(K22="","",VLOOKUP(K22,プルダウン!A7:B9,2,FALSE))</f>
        <v/>
      </c>
      <c r="N22" s="171"/>
      <c r="O22" s="171"/>
      <c r="P22" s="158"/>
      <c r="Q22" s="158"/>
      <c r="R22" s="158"/>
      <c r="S22" s="158"/>
      <c r="T22" s="170"/>
      <c r="U22" s="73">
        <f>COUNTIF($B$7:B22,"1")</f>
        <v>0</v>
      </c>
    </row>
    <row r="23" spans="1:21" ht="19.95" customHeight="1">
      <c r="A23" s="80">
        <v>17</v>
      </c>
      <c r="B23" s="82"/>
      <c r="C23" s="158"/>
      <c r="D23" s="158"/>
      <c r="E23" s="158"/>
      <c r="F23" s="175"/>
      <c r="G23" s="175"/>
      <c r="H23" s="175"/>
      <c r="I23" s="172"/>
      <c r="J23" s="172"/>
      <c r="K23" s="173"/>
      <c r="L23" s="174"/>
      <c r="M23" s="171" t="str">
        <f>IF(K23="","",VLOOKUP(K23,プルダウン!A7:B9,2,FALSE))</f>
        <v/>
      </c>
      <c r="N23" s="171"/>
      <c r="O23" s="171"/>
      <c r="P23" s="158"/>
      <c r="Q23" s="158"/>
      <c r="R23" s="158"/>
      <c r="S23" s="158"/>
      <c r="T23" s="170"/>
      <c r="U23" s="73">
        <f>COUNTIF($B$7:B23,"1")</f>
        <v>0</v>
      </c>
    </row>
    <row r="24" spans="1:21" ht="19.95" customHeight="1">
      <c r="A24" s="80">
        <v>18</v>
      </c>
      <c r="B24" s="82"/>
      <c r="C24" s="158"/>
      <c r="D24" s="158"/>
      <c r="E24" s="158"/>
      <c r="F24" s="175"/>
      <c r="G24" s="175"/>
      <c r="H24" s="175"/>
      <c r="I24" s="172"/>
      <c r="J24" s="172"/>
      <c r="K24" s="173"/>
      <c r="L24" s="174"/>
      <c r="M24" s="171" t="str">
        <f>IF(K24="","",VLOOKUP(K24,プルダウン!A7:B9,2,FALSE))</f>
        <v/>
      </c>
      <c r="N24" s="171"/>
      <c r="O24" s="171"/>
      <c r="P24" s="158"/>
      <c r="Q24" s="158"/>
      <c r="R24" s="158"/>
      <c r="S24" s="158"/>
      <c r="T24" s="170"/>
      <c r="U24" s="73">
        <f>COUNTIF($B$7:B24,"1")</f>
        <v>0</v>
      </c>
    </row>
    <row r="25" spans="1:21" ht="19.95" customHeight="1">
      <c r="A25" s="80">
        <v>19</v>
      </c>
      <c r="B25" s="82"/>
      <c r="C25" s="158"/>
      <c r="D25" s="158"/>
      <c r="E25" s="158"/>
      <c r="F25" s="175"/>
      <c r="G25" s="175"/>
      <c r="H25" s="175"/>
      <c r="I25" s="172"/>
      <c r="J25" s="172"/>
      <c r="K25" s="173"/>
      <c r="L25" s="174"/>
      <c r="M25" s="171" t="str">
        <f>IF(K25="","",VLOOKUP(K25,プルダウン!A7:B9,2,FALSE))</f>
        <v/>
      </c>
      <c r="N25" s="171"/>
      <c r="O25" s="171"/>
      <c r="P25" s="158"/>
      <c r="Q25" s="158"/>
      <c r="R25" s="158"/>
      <c r="S25" s="158"/>
      <c r="T25" s="170"/>
      <c r="U25" s="73">
        <f>COUNTIF($B$7:B25,"1")</f>
        <v>0</v>
      </c>
    </row>
    <row r="26" spans="1:21" ht="19.95" customHeight="1" thickBot="1">
      <c r="A26" s="85">
        <v>20</v>
      </c>
      <c r="B26" s="86"/>
      <c r="C26" s="159"/>
      <c r="D26" s="159"/>
      <c r="E26" s="159"/>
      <c r="F26" s="157"/>
      <c r="G26" s="157"/>
      <c r="H26" s="157"/>
      <c r="I26" s="156"/>
      <c r="J26" s="156"/>
      <c r="K26" s="154"/>
      <c r="L26" s="155"/>
      <c r="M26" s="153" t="str">
        <f>IF(K26="","",VLOOKUP(K26,プルダウン!A7:B9,2,FALSE))</f>
        <v/>
      </c>
      <c r="N26" s="153"/>
      <c r="O26" s="153"/>
      <c r="P26" s="159"/>
      <c r="Q26" s="159"/>
      <c r="R26" s="159"/>
      <c r="S26" s="159"/>
      <c r="T26" s="161"/>
      <c r="U26" s="73">
        <f>COUNTIF($B$7:B26,"1")</f>
        <v>0</v>
      </c>
    </row>
  </sheetData>
  <sheetProtection algorithmName="SHA-512" hashValue="UUNIl0w9XmrvjajfcyusIxC6ygqbrzfXFsPyp1DLGrESd7GmkJDKAU5yezKA8y7GB93jWi+/wSTCJcu8HxH+BA==" saltValue="/u/r++tNkIdVGA2WhR8xrQ==" spinCount="100000" sheet="1" objects="1" scenarios="1"/>
  <dataConsolidate/>
  <mergeCells count="143">
    <mergeCell ref="P15:T15"/>
    <mergeCell ref="C16:E16"/>
    <mergeCell ref="F16:H16"/>
    <mergeCell ref="I16:J16"/>
    <mergeCell ref="K16:L16"/>
    <mergeCell ref="M16:O16"/>
    <mergeCell ref="P16:T16"/>
    <mergeCell ref="C15:E15"/>
    <mergeCell ref="F15:H15"/>
    <mergeCell ref="I15:J15"/>
    <mergeCell ref="K15:L15"/>
    <mergeCell ref="M15:O15"/>
    <mergeCell ref="P13:T13"/>
    <mergeCell ref="C14:E14"/>
    <mergeCell ref="F14:H14"/>
    <mergeCell ref="I14:J14"/>
    <mergeCell ref="K14:L14"/>
    <mergeCell ref="M14:O14"/>
    <mergeCell ref="P14:T14"/>
    <mergeCell ref="C13:E13"/>
    <mergeCell ref="F13:H13"/>
    <mergeCell ref="I13:J13"/>
    <mergeCell ref="K13:L13"/>
    <mergeCell ref="M13:O13"/>
    <mergeCell ref="P11:T11"/>
    <mergeCell ref="C12:E12"/>
    <mergeCell ref="F12:H12"/>
    <mergeCell ref="I12:J12"/>
    <mergeCell ref="K12:L12"/>
    <mergeCell ref="M12:O12"/>
    <mergeCell ref="P12:T12"/>
    <mergeCell ref="C11:E11"/>
    <mergeCell ref="F11:H11"/>
    <mergeCell ref="I11:J11"/>
    <mergeCell ref="K11:L11"/>
    <mergeCell ref="M11:O11"/>
    <mergeCell ref="P9:T9"/>
    <mergeCell ref="C10:E10"/>
    <mergeCell ref="F10:H10"/>
    <mergeCell ref="I10:J10"/>
    <mergeCell ref="K10:L10"/>
    <mergeCell ref="M10:O10"/>
    <mergeCell ref="P10:T10"/>
    <mergeCell ref="C9:E9"/>
    <mergeCell ref="F9:H9"/>
    <mergeCell ref="I9:J9"/>
    <mergeCell ref="K9:L9"/>
    <mergeCell ref="M9:O9"/>
    <mergeCell ref="C2:E2"/>
    <mergeCell ref="A4:A5"/>
    <mergeCell ref="C4:E4"/>
    <mergeCell ref="C5:E5"/>
    <mergeCell ref="K4:L4"/>
    <mergeCell ref="K5:L5"/>
    <mergeCell ref="M4:O4"/>
    <mergeCell ref="M5:O5"/>
    <mergeCell ref="F4:H4"/>
    <mergeCell ref="F5:H5"/>
    <mergeCell ref="I4:J4"/>
    <mergeCell ref="I5:J5"/>
    <mergeCell ref="M2:O2"/>
    <mergeCell ref="F2:G2"/>
    <mergeCell ref="C23:E23"/>
    <mergeCell ref="C24:E24"/>
    <mergeCell ref="C6:E6"/>
    <mergeCell ref="C17:E17"/>
    <mergeCell ref="C18:E18"/>
    <mergeCell ref="C19:E19"/>
    <mergeCell ref="C20:E20"/>
    <mergeCell ref="C21:E21"/>
    <mergeCell ref="F6:H6"/>
    <mergeCell ref="F23:H23"/>
    <mergeCell ref="F24:H24"/>
    <mergeCell ref="C8:E8"/>
    <mergeCell ref="F8:H8"/>
    <mergeCell ref="C7:E7"/>
    <mergeCell ref="F7:H7"/>
    <mergeCell ref="I6:J6"/>
    <mergeCell ref="K6:L6"/>
    <mergeCell ref="M6:O6"/>
    <mergeCell ref="C22:E22"/>
    <mergeCell ref="F17:H17"/>
    <mergeCell ref="M22:O22"/>
    <mergeCell ref="K17:L17"/>
    <mergeCell ref="K18:L18"/>
    <mergeCell ref="K19:L19"/>
    <mergeCell ref="K20:L20"/>
    <mergeCell ref="K21:L21"/>
    <mergeCell ref="K22:L22"/>
    <mergeCell ref="M17:O17"/>
    <mergeCell ref="M18:O18"/>
    <mergeCell ref="M19:O19"/>
    <mergeCell ref="M20:O20"/>
    <mergeCell ref="M21:O21"/>
    <mergeCell ref="I8:J8"/>
    <mergeCell ref="K8:L8"/>
    <mergeCell ref="M8:O8"/>
    <mergeCell ref="I7:J7"/>
    <mergeCell ref="K7:L7"/>
    <mergeCell ref="M7:O7"/>
    <mergeCell ref="M25:O25"/>
    <mergeCell ref="I23:J23"/>
    <mergeCell ref="I24:J24"/>
    <mergeCell ref="I25:J25"/>
    <mergeCell ref="K23:L23"/>
    <mergeCell ref="K24:L24"/>
    <mergeCell ref="K25:L25"/>
    <mergeCell ref="F25:H25"/>
    <mergeCell ref="I17:J17"/>
    <mergeCell ref="I18:J18"/>
    <mergeCell ref="I19:J19"/>
    <mergeCell ref="I20:J20"/>
    <mergeCell ref="I21:J21"/>
    <mergeCell ref="I22:J22"/>
    <mergeCell ref="F21:H21"/>
    <mergeCell ref="F22:H22"/>
    <mergeCell ref="F18:H18"/>
    <mergeCell ref="F19:H19"/>
    <mergeCell ref="F20:H20"/>
    <mergeCell ref="M26:O26"/>
    <mergeCell ref="K26:L26"/>
    <mergeCell ref="I26:J26"/>
    <mergeCell ref="F26:H26"/>
    <mergeCell ref="C25:E25"/>
    <mergeCell ref="C26:E26"/>
    <mergeCell ref="P2:Q2"/>
    <mergeCell ref="P26:T26"/>
    <mergeCell ref="P4:T4"/>
    <mergeCell ref="P5:T5"/>
    <mergeCell ref="P6:T6"/>
    <mergeCell ref="P17:T17"/>
    <mergeCell ref="P18:T18"/>
    <mergeCell ref="P19:T19"/>
    <mergeCell ref="P20:T20"/>
    <mergeCell ref="P21:T21"/>
    <mergeCell ref="P22:T22"/>
    <mergeCell ref="P23:T23"/>
    <mergeCell ref="P24:T24"/>
    <mergeCell ref="P25:T25"/>
    <mergeCell ref="P7:T7"/>
    <mergeCell ref="P8:T8"/>
    <mergeCell ref="M23:O23"/>
    <mergeCell ref="M24:O24"/>
  </mergeCells>
  <phoneticPr fontId="2"/>
  <conditionalFormatting sqref="F2:G2">
    <cfRule type="cellIs" dxfId="21" priority="4" operator="equal">
      <formula>$F$2</formula>
    </cfRule>
    <cfRule type="cellIs" dxfId="20" priority="5" operator="equal">
      <formula>$F$2</formula>
    </cfRule>
    <cfRule type="cellIs" dxfId="19" priority="7" operator="equal">
      <formula>$F$2</formula>
    </cfRule>
  </conditionalFormatting>
  <conditionalFormatting sqref="I2">
    <cfRule type="cellIs" dxfId="18" priority="3" operator="equal">
      <formula>$I$2</formula>
    </cfRule>
    <cfRule type="cellIs" dxfId="17" priority="6" operator="equal">
      <formula>$I$2</formula>
    </cfRule>
  </conditionalFormatting>
  <conditionalFormatting sqref="P2:Q2">
    <cfRule type="cellIs" dxfId="16" priority="2" operator="equal">
      <formula>$P$2</formula>
    </cfRule>
  </conditionalFormatting>
  <conditionalFormatting sqref="S2">
    <cfRule type="cellIs" dxfId="15" priority="1" operator="equal">
      <formula>$S$2</formula>
    </cfRule>
  </conditionalFormatting>
  <dataValidations count="3">
    <dataValidation type="list" allowBlank="1" showInputMessage="1" showErrorMessage="1" sqref="B7:B26" xr:uid="{F7FE9AB8-1703-4580-AC7A-EEA7CB4ACC25}">
      <formula1>$V$1:$V$2</formula1>
    </dataValidation>
    <dataValidation type="textLength" operator="equal" allowBlank="1" showInputMessage="1" showErrorMessage="1" errorTitle="無効な入力" error="10桁で入力してください。" promptTitle="受給者番号" prompt="10桁で入力してください。" sqref="F7:H26" xr:uid="{7F228B56-E708-47EA-BDB0-287B3486331C}">
      <formula1>10</formula1>
    </dataValidation>
    <dataValidation type="textLength" operator="equal" allowBlank="1" showInputMessage="1" showErrorMessage="1" errorTitle="無効な入力" error="西暦（4桁）を入力してください。" sqref="F2:G2 P2:Q2" xr:uid="{EE677730-47CA-4B63-B885-33A29B14B2CF}">
      <formula1>4</formula1>
    </dataValidation>
  </dataValidations>
  <pageMargins left="0.7" right="0.7" top="0.75" bottom="0.75" header="0.3" footer="0.3"/>
  <pageSetup paperSize="9" scale="7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03B586-DFB6-40D8-A25A-F8389ACC7A05}">
          <x14:formula1>
            <xm:f>プルダウン!$A$7:$A$9</xm:f>
          </x14:formula1>
          <xm:sqref>K6:L26</xm:sqref>
        </x14:dataValidation>
        <x14:dataValidation type="list" allowBlank="1" showInputMessage="1" showErrorMessage="1" xr:uid="{935D5B42-DA89-47E9-BAFA-04C580296DC7}">
          <x14:formula1>
            <xm:f>プルダウン!$E$2:$E$13</xm:f>
          </x14:formula1>
          <xm:sqref>I2 S2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85B6-6949-4A94-996E-EB2C8EDA6CA9}">
  <sheetPr>
    <tabColor theme="9" tint="0.59999389629810485"/>
  </sheetPr>
  <dimension ref="A1:U36"/>
  <sheetViews>
    <sheetView showGridLines="0" view="pageBreakPreview" zoomScaleNormal="100" zoomScaleSheetLayoutView="100" workbookViewId="0">
      <selection activeCell="O1" sqref="O1"/>
    </sheetView>
  </sheetViews>
  <sheetFormatPr defaultRowHeight="18"/>
  <cols>
    <col min="1" max="1" width="2.296875" customWidth="1"/>
    <col min="2" max="2" width="2.5" customWidth="1"/>
    <col min="3" max="3" width="4.19921875" customWidth="1"/>
    <col min="4" max="5" width="4.5" customWidth="1"/>
    <col min="6" max="8" width="4.19921875" customWidth="1"/>
    <col min="9" max="9" width="5.296875" customWidth="1"/>
    <col min="10" max="11" width="4.5" customWidth="1"/>
    <col min="12" max="12" width="4.296875" customWidth="1"/>
    <col min="13" max="19" width="4.19921875" customWidth="1"/>
    <col min="20" max="20" width="4.296875" customWidth="1"/>
    <col min="21" max="21" width="3.09765625" customWidth="1"/>
  </cols>
  <sheetData>
    <row r="1" spans="1:21">
      <c r="B1" s="3"/>
      <c r="C1" s="3"/>
      <c r="D1" s="3"/>
      <c r="E1" s="3"/>
      <c r="F1" s="3"/>
      <c r="G1" s="3"/>
      <c r="H1" s="3"/>
      <c r="I1" s="3"/>
      <c r="J1" s="3"/>
      <c r="K1" s="3"/>
      <c r="L1" s="3"/>
      <c r="M1" s="190" t="s">
        <v>50</v>
      </c>
      <c r="N1" s="190"/>
      <c r="O1" s="131"/>
      <c r="P1" s="132" t="s">
        <v>52</v>
      </c>
      <c r="Q1" s="131"/>
      <c r="R1" s="133" t="s">
        <v>131</v>
      </c>
      <c r="S1" s="131"/>
      <c r="T1" s="133" t="s">
        <v>53</v>
      </c>
      <c r="U1" s="20"/>
    </row>
    <row r="2" spans="1:21" ht="18" customHeight="1">
      <c r="B2" s="3"/>
      <c r="C2" s="3"/>
      <c r="D2" s="3"/>
      <c r="E2" s="3"/>
      <c r="F2" s="3"/>
      <c r="G2" s="3"/>
      <c r="H2" s="3"/>
      <c r="I2" s="3"/>
      <c r="J2" s="3"/>
      <c r="K2" s="3"/>
      <c r="L2" s="3"/>
      <c r="M2" s="3"/>
      <c r="N2" s="16"/>
      <c r="O2" s="3"/>
      <c r="P2" s="3"/>
      <c r="Q2" s="3"/>
      <c r="R2" s="3"/>
      <c r="S2" s="3"/>
      <c r="T2" s="3"/>
      <c r="U2" s="4"/>
    </row>
    <row r="3" spans="1:21" ht="19.2">
      <c r="A3" s="215" t="s">
        <v>101</v>
      </c>
      <c r="B3" s="215"/>
      <c r="C3" s="215"/>
      <c r="D3" s="215"/>
      <c r="E3" s="215"/>
      <c r="F3" s="215"/>
      <c r="G3" s="215"/>
      <c r="H3" s="215"/>
      <c r="I3" s="215"/>
      <c r="J3" s="215"/>
      <c r="K3" s="215"/>
      <c r="L3" s="215"/>
      <c r="M3" s="215"/>
      <c r="N3" s="215"/>
      <c r="O3" s="215"/>
      <c r="P3" s="215"/>
      <c r="Q3" s="215"/>
      <c r="R3" s="215"/>
      <c r="S3" s="215"/>
      <c r="T3" s="215"/>
      <c r="U3" s="215"/>
    </row>
    <row r="4" spans="1:21" ht="19.2">
      <c r="A4" s="130"/>
      <c r="B4" s="130"/>
      <c r="C4" s="130"/>
      <c r="D4" s="130"/>
      <c r="E4" s="130"/>
      <c r="F4" s="130"/>
      <c r="G4" s="130"/>
      <c r="H4" s="130"/>
      <c r="I4" s="130"/>
      <c r="J4" s="130"/>
      <c r="K4" s="130"/>
      <c r="L4" s="130"/>
      <c r="M4" s="130"/>
      <c r="N4" s="130"/>
      <c r="O4" s="130"/>
      <c r="P4" s="130"/>
      <c r="Q4" s="130"/>
      <c r="R4" s="130"/>
      <c r="S4" s="130"/>
      <c r="T4" s="130"/>
      <c r="U4" s="130"/>
    </row>
    <row r="5" spans="1:21">
      <c r="B5" s="3"/>
      <c r="C5" s="3"/>
      <c r="D5" s="3"/>
      <c r="E5" s="3"/>
      <c r="F5" s="3"/>
      <c r="G5" s="3"/>
      <c r="H5" s="3"/>
      <c r="I5" s="3"/>
      <c r="J5" s="3"/>
      <c r="K5" s="3"/>
      <c r="L5" s="3"/>
      <c r="M5" s="3"/>
      <c r="N5" s="3"/>
      <c r="O5" s="3"/>
      <c r="P5" s="3"/>
      <c r="Q5" s="3"/>
      <c r="R5" s="3"/>
      <c r="S5" s="3"/>
      <c r="T5" s="3"/>
      <c r="U5" s="3"/>
    </row>
    <row r="6" spans="1:21">
      <c r="B6" s="19" t="s">
        <v>137</v>
      </c>
      <c r="C6" s="7"/>
      <c r="D6" s="7"/>
      <c r="E6" s="7"/>
      <c r="F6" s="7"/>
      <c r="G6" s="7"/>
      <c r="H6" s="7"/>
      <c r="I6" s="3"/>
      <c r="J6" s="3"/>
      <c r="K6" s="3"/>
      <c r="L6" s="3"/>
      <c r="M6" s="3"/>
      <c r="N6" s="3"/>
      <c r="O6" s="3"/>
      <c r="P6" s="3"/>
      <c r="Q6" s="3"/>
      <c r="R6" s="3"/>
      <c r="S6" s="3"/>
      <c r="T6" s="3"/>
      <c r="U6" s="3"/>
    </row>
    <row r="7" spans="1:21">
      <c r="B7" s="19"/>
      <c r="C7" s="7"/>
      <c r="D7" s="7"/>
      <c r="E7" s="7"/>
      <c r="F7" s="7"/>
      <c r="G7" s="7"/>
      <c r="H7" s="7"/>
      <c r="I7" s="3"/>
      <c r="J7" s="3"/>
      <c r="K7" s="3"/>
      <c r="L7" s="3"/>
      <c r="M7" s="3"/>
      <c r="N7" s="3"/>
      <c r="O7" s="3"/>
      <c r="P7" s="3"/>
      <c r="Q7" s="3"/>
      <c r="R7" s="3"/>
      <c r="S7" s="3"/>
      <c r="T7" s="3"/>
      <c r="U7" s="3"/>
    </row>
    <row r="8" spans="1:21" ht="18" customHeight="1">
      <c r="B8" s="6"/>
      <c r="C8" s="7"/>
      <c r="D8" s="7"/>
      <c r="E8" s="7"/>
      <c r="F8" s="7"/>
      <c r="G8" s="7"/>
      <c r="H8" s="7"/>
      <c r="I8" s="3"/>
      <c r="J8" s="3"/>
      <c r="K8" s="3"/>
      <c r="L8" s="3"/>
      <c r="M8" s="3"/>
      <c r="N8" s="3"/>
      <c r="O8" s="3"/>
      <c r="P8" s="3"/>
      <c r="Q8" s="3"/>
      <c r="R8" s="3"/>
      <c r="S8" s="3"/>
      <c r="T8" s="3"/>
      <c r="U8" s="3"/>
    </row>
    <row r="9" spans="1:21" ht="45.6" customHeight="1">
      <c r="B9" s="8"/>
      <c r="C9" s="219" t="s">
        <v>102</v>
      </c>
      <c r="D9" s="219"/>
      <c r="E9" s="219"/>
      <c r="F9" s="219"/>
      <c r="G9" s="219"/>
      <c r="H9" s="219"/>
      <c r="I9" s="219"/>
      <c r="J9" s="219"/>
      <c r="K9" s="219"/>
      <c r="L9" s="219"/>
      <c r="M9" s="219"/>
      <c r="N9" s="219"/>
      <c r="O9" s="219"/>
      <c r="P9" s="219"/>
      <c r="Q9" s="219"/>
      <c r="R9" s="219"/>
      <c r="S9" s="3"/>
      <c r="T9" s="3"/>
      <c r="U9" s="3"/>
    </row>
    <row r="10" spans="1:21" ht="21" customHeight="1">
      <c r="B10" s="8"/>
      <c r="C10" s="17"/>
      <c r="D10" s="7"/>
      <c r="E10" s="7"/>
      <c r="F10" s="7"/>
      <c r="G10" s="7"/>
      <c r="H10" s="7"/>
      <c r="I10" s="7"/>
      <c r="J10" s="7"/>
      <c r="K10" s="7"/>
      <c r="L10" s="3"/>
      <c r="M10" s="3"/>
      <c r="N10" s="3"/>
      <c r="O10" s="3"/>
      <c r="P10" s="3"/>
      <c r="Q10" s="3"/>
      <c r="R10" s="3"/>
      <c r="S10" s="3"/>
      <c r="T10" s="3"/>
      <c r="U10" s="3"/>
    </row>
    <row r="11" spans="1:21" ht="21" customHeight="1">
      <c r="B11" s="8"/>
      <c r="C11" s="17"/>
      <c r="D11" s="7"/>
      <c r="E11" s="111" t="s">
        <v>50</v>
      </c>
      <c r="F11" s="112">
        <f>IF(利用者情報!F2="","",DATE(利用者情報!F2,利用者情報!I2,1))</f>
        <v>45748</v>
      </c>
      <c r="G11" s="113" t="s">
        <v>52</v>
      </c>
      <c r="H11" s="113">
        <f>IF(利用者情報!I2="","",利用者情報!I2)</f>
        <v>4</v>
      </c>
      <c r="I11" s="114" t="s">
        <v>59</v>
      </c>
      <c r="J11" s="23"/>
      <c r="K11" s="18"/>
      <c r="L11" s="3"/>
      <c r="M11" s="3"/>
      <c r="N11" s="3"/>
      <c r="O11" s="3"/>
      <c r="P11" s="3"/>
      <c r="Q11" s="3"/>
      <c r="R11" s="3"/>
      <c r="S11" s="3"/>
      <c r="T11" s="3"/>
      <c r="U11" s="3"/>
    </row>
    <row r="12" spans="1:21" ht="21" customHeight="1" thickBot="1">
      <c r="B12" s="8"/>
      <c r="C12" s="17"/>
      <c r="D12" s="7"/>
      <c r="E12" s="7"/>
      <c r="F12" s="7"/>
      <c r="G12" s="7"/>
      <c r="H12" s="7"/>
      <c r="I12" s="7"/>
      <c r="J12" s="7"/>
      <c r="K12" s="7"/>
      <c r="L12" s="3"/>
      <c r="M12" s="3"/>
      <c r="N12" s="3"/>
      <c r="O12" s="3"/>
      <c r="P12" s="3"/>
      <c r="Q12" s="3"/>
      <c r="R12" s="3"/>
      <c r="S12" s="3"/>
      <c r="T12" s="3"/>
      <c r="U12" s="3"/>
    </row>
    <row r="13" spans="1:21" ht="18" customHeight="1">
      <c r="B13" s="5"/>
      <c r="C13" s="5"/>
      <c r="D13" s="3"/>
      <c r="E13" s="3"/>
      <c r="F13" s="226" t="s">
        <v>56</v>
      </c>
      <c r="G13" s="222"/>
      <c r="H13" s="222"/>
      <c r="I13" s="220" t="str">
        <f ca="1">IF(明細書!AB11="","",明細書!AB11)</f>
        <v/>
      </c>
      <c r="J13" s="220"/>
      <c r="K13" s="220"/>
      <c r="L13" s="220"/>
      <c r="M13" s="220"/>
      <c r="N13" s="220"/>
      <c r="O13" s="222" t="s">
        <v>51</v>
      </c>
      <c r="P13" s="223"/>
      <c r="Q13" s="3"/>
      <c r="R13" s="9"/>
      <c r="S13" s="9"/>
      <c r="T13" s="9"/>
      <c r="U13" s="10"/>
    </row>
    <row r="14" spans="1:21" ht="18.600000000000001" thickBot="1">
      <c r="B14" s="8"/>
      <c r="C14" s="5"/>
      <c r="D14" s="3"/>
      <c r="E14" s="3"/>
      <c r="F14" s="227"/>
      <c r="G14" s="224"/>
      <c r="H14" s="224"/>
      <c r="I14" s="221"/>
      <c r="J14" s="221"/>
      <c r="K14" s="221"/>
      <c r="L14" s="221"/>
      <c r="M14" s="221"/>
      <c r="N14" s="221"/>
      <c r="O14" s="224"/>
      <c r="P14" s="225"/>
      <c r="Q14" s="3"/>
      <c r="R14" s="3"/>
      <c r="S14" s="3"/>
      <c r="T14" s="3"/>
      <c r="U14" s="3"/>
    </row>
    <row r="15" spans="1:21">
      <c r="B15" s="5"/>
      <c r="C15" s="3"/>
      <c r="D15" s="3"/>
      <c r="E15" s="3"/>
      <c r="F15" s="3"/>
      <c r="G15" s="7"/>
      <c r="H15" s="3"/>
      <c r="I15" s="3"/>
      <c r="J15" s="3"/>
      <c r="K15" s="3"/>
      <c r="L15" s="3"/>
      <c r="M15" s="3"/>
      <c r="N15" s="3"/>
      <c r="O15" s="3"/>
      <c r="P15" s="3"/>
      <c r="Q15" s="3"/>
      <c r="R15" s="3"/>
      <c r="S15" s="3"/>
      <c r="T15" s="3"/>
      <c r="U15" s="3"/>
    </row>
    <row r="16" spans="1:21">
      <c r="B16" s="3"/>
      <c r="C16" s="3"/>
      <c r="D16" s="3"/>
      <c r="E16" s="3"/>
      <c r="F16" s="3"/>
      <c r="G16" s="3"/>
      <c r="H16" s="3"/>
      <c r="I16" s="3"/>
      <c r="J16" s="3"/>
      <c r="K16" s="3"/>
      <c r="L16" s="3"/>
      <c r="M16" s="3"/>
      <c r="N16" s="3"/>
      <c r="O16" s="3"/>
      <c r="P16" s="3"/>
      <c r="Q16" s="3"/>
      <c r="R16" s="3"/>
      <c r="S16" s="110"/>
      <c r="T16" s="3"/>
      <c r="U16" s="3"/>
    </row>
    <row r="17" spans="2:21">
      <c r="B17" s="3"/>
      <c r="C17" s="193" t="s">
        <v>24</v>
      </c>
      <c r="D17" s="193"/>
      <c r="E17" s="193"/>
      <c r="F17" s="193"/>
      <c r="G17" s="193"/>
      <c r="H17" s="7"/>
      <c r="I17" s="11"/>
      <c r="J17" s="128" t="s">
        <v>62</v>
      </c>
      <c r="K17" s="216" t="str">
        <f>IF(事業所情報!B2="","",事業所情報!B2)</f>
        <v/>
      </c>
      <c r="L17" s="216"/>
      <c r="M17" s="216" t="str">
        <f>IF(事業所情報!B3="","",事業所情報!B3)</f>
        <v/>
      </c>
      <c r="N17" s="216"/>
      <c r="O17" s="216"/>
      <c r="P17" s="216"/>
      <c r="Q17" s="216"/>
      <c r="R17" s="216"/>
      <c r="S17" s="216"/>
      <c r="T17" s="3"/>
      <c r="U17" s="3"/>
    </row>
    <row r="18" spans="2:21">
      <c r="B18" s="3"/>
      <c r="C18" s="193" t="s">
        <v>60</v>
      </c>
      <c r="D18" s="193"/>
      <c r="E18" s="193"/>
      <c r="F18" s="193"/>
      <c r="G18" s="193"/>
      <c r="H18" s="7"/>
      <c r="I18" s="7"/>
      <c r="J18" s="217" t="str">
        <f>IF(事業所情報!B4="","",事業所情報!B4)</f>
        <v/>
      </c>
      <c r="K18" s="217"/>
      <c r="L18" s="217"/>
      <c r="M18" s="217"/>
      <c r="N18" s="217"/>
      <c r="O18" s="217"/>
      <c r="P18" s="217"/>
      <c r="Q18" s="217"/>
      <c r="R18" s="217"/>
      <c r="S18" s="217"/>
      <c r="T18" s="3"/>
      <c r="U18" s="3"/>
    </row>
    <row r="19" spans="2:21">
      <c r="B19" s="3"/>
      <c r="C19" s="193" t="s">
        <v>61</v>
      </c>
      <c r="D19" s="193"/>
      <c r="E19" s="193"/>
      <c r="F19" s="193"/>
      <c r="G19" s="193"/>
      <c r="H19" s="7"/>
      <c r="I19" s="11"/>
      <c r="J19" s="218" t="str">
        <f>IF(事業所情報!B5="","",事業所情報!B5)</f>
        <v/>
      </c>
      <c r="K19" s="218"/>
      <c r="L19" s="218"/>
      <c r="M19" s="218"/>
      <c r="N19" s="218"/>
      <c r="O19" s="218"/>
      <c r="P19" s="218"/>
      <c r="Q19" s="218"/>
      <c r="R19" s="218"/>
      <c r="S19" s="218"/>
      <c r="T19" s="3"/>
      <c r="U19" s="3"/>
    </row>
    <row r="20" spans="2:21">
      <c r="B20" s="3"/>
      <c r="C20" s="193" t="s">
        <v>132</v>
      </c>
      <c r="D20" s="193"/>
      <c r="E20" s="193"/>
      <c r="F20" s="193"/>
      <c r="G20" s="193"/>
      <c r="H20" s="7"/>
      <c r="I20" s="11"/>
      <c r="J20" s="197" t="str">
        <f>IF(事業所情報!B7="","",事業所情報!B7)</f>
        <v/>
      </c>
      <c r="K20" s="197"/>
      <c r="L20" s="197"/>
      <c r="M20" s="197" t="str">
        <f>IF(事業所情報!B8="","",事業所情報!B8)</f>
        <v/>
      </c>
      <c r="N20" s="197"/>
      <c r="O20" s="197"/>
      <c r="P20" s="197"/>
      <c r="Q20" s="197"/>
      <c r="R20" s="197"/>
      <c r="S20" s="197"/>
      <c r="T20" s="3"/>
      <c r="U20" s="3"/>
    </row>
    <row r="21" spans="2:21">
      <c r="B21" s="3"/>
      <c r="C21" s="193" t="s">
        <v>25</v>
      </c>
      <c r="D21" s="193"/>
      <c r="E21" s="193"/>
      <c r="F21" s="193"/>
      <c r="G21" s="193"/>
      <c r="H21" s="7"/>
      <c r="I21" s="7"/>
      <c r="J21" s="198" t="str">
        <f>IF(事業所情報!B9="","",事業所情報!B9)</f>
        <v/>
      </c>
      <c r="K21" s="198"/>
      <c r="L21" s="198"/>
      <c r="M21" s="198"/>
      <c r="N21" s="198"/>
      <c r="O21" s="198"/>
      <c r="P21" s="198"/>
      <c r="Q21" s="198"/>
      <c r="R21" s="198"/>
      <c r="S21" s="198"/>
      <c r="T21" s="3"/>
      <c r="U21" s="3"/>
    </row>
    <row r="22" spans="2:21">
      <c r="B22" s="3"/>
      <c r="C22" s="7" t="s">
        <v>26</v>
      </c>
      <c r="D22" s="7"/>
      <c r="E22" s="7"/>
      <c r="F22" s="7"/>
      <c r="G22" s="7"/>
      <c r="H22" s="7"/>
      <c r="I22" s="7"/>
      <c r="J22" s="199" t="str">
        <f>IF(事業所情報!B10="","",事業所情報!B10)</f>
        <v/>
      </c>
      <c r="K22" s="199"/>
      <c r="L22" s="199"/>
      <c r="M22" s="199"/>
      <c r="N22" s="199"/>
      <c r="O22" s="199"/>
      <c r="P22" s="199"/>
      <c r="Q22" s="199"/>
      <c r="R22" s="199"/>
      <c r="S22" s="199"/>
      <c r="T22" s="3"/>
      <c r="U22" s="3"/>
    </row>
    <row r="23" spans="2:21">
      <c r="B23" s="3"/>
      <c r="C23" s="3"/>
      <c r="D23" s="3"/>
      <c r="E23" s="3"/>
      <c r="F23" s="3"/>
      <c r="G23" s="3"/>
      <c r="H23" s="3"/>
      <c r="I23" s="3"/>
      <c r="J23" s="3"/>
      <c r="K23" s="3"/>
      <c r="L23" s="3"/>
      <c r="M23" s="3"/>
      <c r="N23" s="3"/>
      <c r="O23" s="3"/>
      <c r="P23" s="3"/>
      <c r="Q23" s="3"/>
      <c r="R23" s="3"/>
      <c r="S23" s="3"/>
      <c r="T23" s="3"/>
      <c r="U23" s="3"/>
    </row>
    <row r="24" spans="2:21">
      <c r="B24" s="3" t="s">
        <v>27</v>
      </c>
      <c r="C24" s="3"/>
      <c r="D24" s="3"/>
      <c r="E24" s="3"/>
      <c r="F24" s="3"/>
      <c r="G24" s="3"/>
      <c r="H24" s="3"/>
      <c r="I24" s="3"/>
      <c r="J24" s="3"/>
      <c r="K24" s="3"/>
      <c r="L24" s="3"/>
      <c r="M24" s="3"/>
      <c r="N24" s="3"/>
      <c r="O24" s="3"/>
      <c r="P24" s="3"/>
      <c r="Q24" s="3"/>
      <c r="R24" s="110"/>
      <c r="S24" s="3"/>
      <c r="T24" s="3"/>
      <c r="U24" s="3"/>
    </row>
    <row r="25" spans="2:21">
      <c r="B25" s="3"/>
      <c r="C25" s="3"/>
      <c r="D25" s="3"/>
      <c r="E25" s="3"/>
      <c r="F25" s="3"/>
      <c r="G25" s="3"/>
      <c r="H25" s="3"/>
      <c r="I25" s="3"/>
      <c r="J25" s="3"/>
      <c r="K25" s="3"/>
      <c r="L25" s="3"/>
      <c r="M25" s="3"/>
      <c r="N25" s="3"/>
      <c r="O25" s="3"/>
      <c r="P25" s="3"/>
      <c r="Q25" s="3"/>
      <c r="R25" s="110"/>
      <c r="S25" s="3"/>
      <c r="T25" s="3"/>
      <c r="U25" s="3"/>
    </row>
    <row r="26" spans="2:21" ht="22.8" customHeight="1">
      <c r="B26" s="3"/>
      <c r="C26" s="194" t="s">
        <v>28</v>
      </c>
      <c r="D26" s="195"/>
      <c r="E26" s="195"/>
      <c r="F26" s="196"/>
      <c r="G26" s="213"/>
      <c r="H26" s="211"/>
      <c r="I26" s="211"/>
      <c r="J26" s="211"/>
      <c r="K26" s="211" t="s">
        <v>109</v>
      </c>
      <c r="L26" s="212"/>
      <c r="M26" s="228" t="s">
        <v>133</v>
      </c>
      <c r="N26" s="229"/>
      <c r="O26" s="229"/>
      <c r="P26" s="229"/>
      <c r="Q26" s="229"/>
      <c r="R26" s="229"/>
      <c r="S26" s="230"/>
      <c r="T26" s="3"/>
      <c r="U26" s="3"/>
    </row>
    <row r="27" spans="2:21" ht="22.8" customHeight="1">
      <c r="B27" s="12"/>
      <c r="C27" s="194"/>
      <c r="D27" s="195"/>
      <c r="E27" s="195"/>
      <c r="F27" s="196"/>
      <c r="G27" s="214"/>
      <c r="H27" s="204"/>
      <c r="I27" s="204"/>
      <c r="J27" s="204"/>
      <c r="K27" s="204"/>
      <c r="L27" s="205"/>
      <c r="M27" s="138"/>
      <c r="N27" s="141"/>
      <c r="O27" s="139"/>
      <c r="P27" s="141"/>
      <c r="Q27" s="139"/>
      <c r="R27" s="142"/>
      <c r="S27" s="143"/>
      <c r="T27" s="140"/>
      <c r="U27" s="3"/>
    </row>
    <row r="28" spans="2:21" ht="33" customHeight="1">
      <c r="B28" s="12"/>
      <c r="C28" s="194" t="s">
        <v>29</v>
      </c>
      <c r="D28" s="195"/>
      <c r="E28" s="195"/>
      <c r="F28" s="196"/>
      <c r="G28" s="206"/>
      <c r="H28" s="207"/>
      <c r="I28" s="207"/>
      <c r="J28" s="207"/>
      <c r="K28" s="208" t="s">
        <v>116</v>
      </c>
      <c r="L28" s="209"/>
      <c r="M28" s="200" t="s">
        <v>118</v>
      </c>
      <c r="N28" s="195"/>
      <c r="O28" s="195"/>
      <c r="P28" s="210"/>
      <c r="Q28" s="208"/>
      <c r="R28" s="208"/>
      <c r="S28" s="209"/>
      <c r="T28" s="3"/>
      <c r="U28" s="3"/>
    </row>
    <row r="29" spans="2:21" ht="33" customHeight="1">
      <c r="B29" s="12"/>
      <c r="C29" s="194" t="s">
        <v>30</v>
      </c>
      <c r="D29" s="195"/>
      <c r="E29" s="195"/>
      <c r="F29" s="196"/>
      <c r="G29" s="201"/>
      <c r="H29" s="201"/>
      <c r="I29" s="201"/>
      <c r="J29" s="201"/>
      <c r="K29" s="201"/>
      <c r="L29" s="201"/>
      <c r="M29" s="201"/>
      <c r="N29" s="201"/>
      <c r="O29" s="201"/>
      <c r="P29" s="201"/>
      <c r="Q29" s="201"/>
      <c r="R29" s="201"/>
      <c r="S29" s="202"/>
      <c r="T29" s="3"/>
      <c r="U29" s="3"/>
    </row>
    <row r="30" spans="2:21" ht="33" customHeight="1">
      <c r="B30" s="12"/>
      <c r="C30" s="194" t="s">
        <v>31</v>
      </c>
      <c r="D30" s="195"/>
      <c r="E30" s="195"/>
      <c r="F30" s="196"/>
      <c r="G30" s="204"/>
      <c r="H30" s="204"/>
      <c r="I30" s="204"/>
      <c r="J30" s="204"/>
      <c r="K30" s="204"/>
      <c r="L30" s="204"/>
      <c r="M30" s="204"/>
      <c r="N30" s="204"/>
      <c r="O30" s="204"/>
      <c r="P30" s="204"/>
      <c r="Q30" s="204"/>
      <c r="R30" s="204"/>
      <c r="S30" s="205"/>
      <c r="T30" s="3"/>
      <c r="U30" s="3"/>
    </row>
    <row r="31" spans="2:21">
      <c r="B31" s="12"/>
      <c r="C31" s="14"/>
      <c r="D31" s="14"/>
      <c r="E31" s="14"/>
      <c r="F31" s="14"/>
      <c r="G31" s="14"/>
      <c r="H31" s="14"/>
      <c r="I31" s="14"/>
      <c r="J31" s="14"/>
      <c r="K31" s="14"/>
      <c r="L31" s="14"/>
      <c r="M31" s="14"/>
      <c r="N31" s="14"/>
      <c r="O31" s="14"/>
      <c r="P31" s="14"/>
      <c r="Q31" s="14"/>
      <c r="R31" s="14"/>
      <c r="S31" s="14"/>
      <c r="T31" s="3"/>
      <c r="U31" s="3"/>
    </row>
    <row r="32" spans="2:21">
      <c r="B32" s="3" t="s">
        <v>32</v>
      </c>
      <c r="C32" s="3"/>
      <c r="D32" s="14"/>
      <c r="E32" s="14"/>
      <c r="F32" s="14"/>
      <c r="G32" s="14"/>
      <c r="H32" s="14"/>
      <c r="I32" s="14"/>
      <c r="J32" s="14"/>
      <c r="K32" s="14"/>
      <c r="L32" s="14"/>
      <c r="M32" s="14"/>
      <c r="N32" s="14"/>
      <c r="O32" s="14"/>
      <c r="P32" s="14"/>
      <c r="Q32" s="14"/>
      <c r="R32" s="14"/>
      <c r="S32" s="14"/>
      <c r="T32" s="3"/>
      <c r="U32" s="3"/>
    </row>
    <row r="33" spans="2:21">
      <c r="B33" s="3"/>
      <c r="C33" s="3"/>
      <c r="D33" s="3"/>
      <c r="E33" s="3"/>
      <c r="F33" s="3"/>
      <c r="G33" s="3"/>
      <c r="H33" s="3"/>
      <c r="I33" s="3"/>
      <c r="J33" s="3"/>
      <c r="K33" s="3"/>
      <c r="L33" s="3"/>
      <c r="M33" s="3"/>
      <c r="N33" s="3"/>
      <c r="O33" s="3"/>
      <c r="P33" s="3"/>
      <c r="Q33" s="3"/>
      <c r="R33" s="3"/>
      <c r="S33" s="3"/>
      <c r="T33" s="3"/>
      <c r="U33" s="3"/>
    </row>
    <row r="34" spans="2:21" ht="24" customHeight="1">
      <c r="B34" s="3"/>
      <c r="C34" s="191" t="s">
        <v>33</v>
      </c>
      <c r="D34" s="191"/>
      <c r="E34" s="191" t="s">
        <v>34</v>
      </c>
      <c r="F34" s="191"/>
      <c r="G34" s="192"/>
      <c r="H34" s="192"/>
      <c r="I34" s="192"/>
      <c r="J34" s="192"/>
      <c r="K34" s="192"/>
      <c r="L34" s="191" t="s">
        <v>25</v>
      </c>
      <c r="M34" s="191"/>
      <c r="N34" s="203"/>
      <c r="O34" s="203"/>
      <c r="P34" s="203"/>
      <c r="Q34" s="203"/>
      <c r="R34" s="203"/>
      <c r="S34" s="203"/>
      <c r="T34" s="13"/>
      <c r="U34" s="3"/>
    </row>
    <row r="35" spans="2:21" ht="24" customHeight="1">
      <c r="B35" s="3"/>
      <c r="C35" s="191" t="s">
        <v>35</v>
      </c>
      <c r="D35" s="191"/>
      <c r="E35" s="191" t="s">
        <v>34</v>
      </c>
      <c r="F35" s="191"/>
      <c r="G35" s="192"/>
      <c r="H35" s="192"/>
      <c r="I35" s="192"/>
      <c r="J35" s="192"/>
      <c r="K35" s="192"/>
      <c r="L35" s="191" t="s">
        <v>25</v>
      </c>
      <c r="M35" s="191"/>
      <c r="N35" s="203"/>
      <c r="O35" s="203"/>
      <c r="P35" s="203"/>
      <c r="Q35" s="203"/>
      <c r="R35" s="203"/>
      <c r="S35" s="203"/>
      <c r="T35" s="13"/>
      <c r="U35" s="3"/>
    </row>
    <row r="36" spans="2:21" ht="19.2" customHeight="1">
      <c r="B36" s="3"/>
      <c r="C36" s="3"/>
      <c r="D36" s="3"/>
      <c r="E36" s="3"/>
      <c r="F36" s="3"/>
      <c r="G36" s="3"/>
      <c r="H36" s="3"/>
      <c r="I36" s="3"/>
      <c r="J36" s="3"/>
      <c r="K36" s="3"/>
      <c r="L36" s="3"/>
      <c r="M36" s="3"/>
      <c r="N36" s="3"/>
      <c r="O36" s="3"/>
      <c r="P36" s="3"/>
      <c r="Q36" s="3"/>
      <c r="R36" s="3"/>
      <c r="S36" s="3"/>
      <c r="T36" s="3"/>
      <c r="U36" s="3"/>
    </row>
  </sheetData>
  <sheetProtection algorithmName="SHA-512" hashValue="yg4vXZNY+BUk9mds+K4jQSaCC53GsUbGBAekBGM2ledGl/xh3VZBjlB4U5nPjwssFCNXe6fnLpCgN0QMQM4KWw==" saltValue="ZvQFMwyyFWhR8w2wEjTc3A==" spinCount="100000" sheet="1" objects="1" scenarios="1"/>
  <mergeCells count="42">
    <mergeCell ref="K26:L27"/>
    <mergeCell ref="G26:J27"/>
    <mergeCell ref="A3:U3"/>
    <mergeCell ref="M17:S17"/>
    <mergeCell ref="J18:S18"/>
    <mergeCell ref="J19:S19"/>
    <mergeCell ref="M20:S20"/>
    <mergeCell ref="C9:R9"/>
    <mergeCell ref="I13:N14"/>
    <mergeCell ref="O13:P14"/>
    <mergeCell ref="F13:H14"/>
    <mergeCell ref="K17:L17"/>
    <mergeCell ref="C17:G17"/>
    <mergeCell ref="M26:S26"/>
    <mergeCell ref="N35:S35"/>
    <mergeCell ref="C30:F30"/>
    <mergeCell ref="G30:S30"/>
    <mergeCell ref="C28:F28"/>
    <mergeCell ref="C34:D34"/>
    <mergeCell ref="E34:F34"/>
    <mergeCell ref="G34:K34"/>
    <mergeCell ref="L34:M34"/>
    <mergeCell ref="N34:S34"/>
    <mergeCell ref="G28:J28"/>
    <mergeCell ref="K28:L28"/>
    <mergeCell ref="P28:S28"/>
    <mergeCell ref="M1:N1"/>
    <mergeCell ref="C35:D35"/>
    <mergeCell ref="E35:F35"/>
    <mergeCell ref="G35:K35"/>
    <mergeCell ref="C18:G18"/>
    <mergeCell ref="C21:G21"/>
    <mergeCell ref="C26:F27"/>
    <mergeCell ref="J20:L20"/>
    <mergeCell ref="C19:G19"/>
    <mergeCell ref="C20:G20"/>
    <mergeCell ref="J21:S21"/>
    <mergeCell ref="J22:S22"/>
    <mergeCell ref="M28:O28"/>
    <mergeCell ref="C29:F29"/>
    <mergeCell ref="G29:S29"/>
    <mergeCell ref="L35:M35"/>
  </mergeCells>
  <phoneticPr fontId="5"/>
  <conditionalFormatting sqref="G28 G29:S30 G34:K35 N34:S35 G26 P28 M27:S27">
    <cfRule type="containsBlanks" dxfId="14" priority="18">
      <formula>LEN(TRIM(G26))=0</formula>
    </cfRule>
  </conditionalFormatting>
  <conditionalFormatting sqref="K28:L28">
    <cfRule type="containsBlanks" dxfId="13" priority="17">
      <formula>LEN(TRIM(K28))=0</formula>
    </cfRule>
  </conditionalFormatting>
  <conditionalFormatting sqref="F11">
    <cfRule type="containsBlanks" dxfId="12" priority="16">
      <formula>LEN(TRIM(F11))=0</formula>
    </cfRule>
  </conditionalFormatting>
  <conditionalFormatting sqref="H11">
    <cfRule type="containsBlanks" dxfId="11" priority="15">
      <formula>LEN(TRIM(H11))=0</formula>
    </cfRule>
  </conditionalFormatting>
  <conditionalFormatting sqref="I13:N14">
    <cfRule type="containsBlanks" dxfId="10" priority="14">
      <formula>LEN(TRIM(I13))=0</formula>
    </cfRule>
  </conditionalFormatting>
  <conditionalFormatting sqref="K17:L17">
    <cfRule type="containsBlanks" dxfId="9" priority="13">
      <formula>LEN(TRIM(K17))=0</formula>
    </cfRule>
  </conditionalFormatting>
  <conditionalFormatting sqref="M17 M20 J21 J18:J19">
    <cfRule type="containsBlanks" dxfId="8" priority="12">
      <formula>LEN(TRIM(J17))=0</formula>
    </cfRule>
  </conditionalFormatting>
  <conditionalFormatting sqref="J20:L20">
    <cfRule type="containsBlanks" dxfId="7" priority="5">
      <formula>LEN(TRIM(J20))=0</formula>
    </cfRule>
    <cfRule type="containsBlanks" dxfId="6" priority="6">
      <formula>LEN(TRIM(J20))=0</formula>
    </cfRule>
  </conditionalFormatting>
  <conditionalFormatting sqref="K26">
    <cfRule type="containsBlanks" dxfId="5" priority="4">
      <formula>LEN(TRIM(K26))=0</formula>
    </cfRule>
  </conditionalFormatting>
  <conditionalFormatting sqref="O1">
    <cfRule type="containsBlanks" dxfId="4" priority="3">
      <formula>LEN(TRIM(O1))=0</formula>
    </cfRule>
  </conditionalFormatting>
  <conditionalFormatting sqref="Q1">
    <cfRule type="containsBlanks" dxfId="3" priority="2">
      <formula>LEN(TRIM(Q1))=0</formula>
    </cfRule>
  </conditionalFormatting>
  <conditionalFormatting sqref="S1">
    <cfRule type="containsBlanks" dxfId="2" priority="1">
      <formula>LEN(TRIM(S1))=0</formula>
    </cfRule>
  </conditionalFormatting>
  <pageMargins left="0.78740157480314965" right="0.19685039370078741" top="0.39370078740157483" bottom="0.39370078740157483" header="0.51181102362204722" footer="0.51181102362204722"/>
  <pageSetup paperSize="9" scale="9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5E6DA50-907D-400B-934F-E742D8EB0A08}">
          <x14:formula1>
            <xm:f>プルダウン!$C$12:$C$16</xm:f>
          </x14:formula1>
          <xm:sqref>K26</xm:sqref>
        </x14:dataValidation>
        <x14:dataValidation type="list" allowBlank="1" showInputMessage="1" showErrorMessage="1" xr:uid="{2F52B971-A9A0-462D-BE55-964360B4F017}">
          <x14:formula1>
            <xm:f>プルダウン!$C$19:$C$21</xm:f>
          </x14:formula1>
          <xm:sqref>K28:L28</xm:sqref>
        </x14:dataValidation>
        <x14:dataValidation type="list" allowBlank="1" showInputMessage="1" showErrorMessage="1" xr:uid="{7E95A081-FB4D-461F-A303-1EA55B99E9FF}">
          <x14:formula1>
            <xm:f>プルダウン!$E$19:$E$20</xm:f>
          </x14:formula1>
          <xm:sqref>P28:S28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AE48-FA1F-4248-8BB9-44E1A6F224D9}">
  <sheetPr>
    <tabColor theme="9" tint="0.59999389629810485"/>
  </sheetPr>
  <dimension ref="A1:AP33"/>
  <sheetViews>
    <sheetView view="pageBreakPreview" zoomScaleNormal="100" zoomScaleSheetLayoutView="100" workbookViewId="0">
      <selection activeCell="B14" sqref="B14:I14"/>
    </sheetView>
  </sheetViews>
  <sheetFormatPr defaultColWidth="2.19921875" defaultRowHeight="13.2"/>
  <cols>
    <col min="1" max="1" width="2.19921875" style="15"/>
    <col min="2" max="9" width="2.5" style="15" customWidth="1"/>
    <col min="10" max="27" width="2.3984375" style="15" customWidth="1"/>
    <col min="28" max="37" width="2.19921875" style="15"/>
    <col min="38" max="40" width="0" style="15" hidden="1" customWidth="1"/>
    <col min="41" max="16384" width="2.19921875" style="15"/>
  </cols>
  <sheetData>
    <row r="1" spans="1:42" s="115" customFormat="1">
      <c r="AJ1" s="116"/>
      <c r="AL1" s="117"/>
    </row>
    <row r="2" spans="1:42" s="118" customFormat="1" ht="14.25" customHeight="1">
      <c r="A2" s="252" t="s">
        <v>103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L2" s="119"/>
    </row>
    <row r="3" spans="1:42" s="118" customFormat="1" ht="14.2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L3" s="119"/>
    </row>
    <row r="4" spans="1:42" s="118" customFormat="1" ht="22.5" customHeight="1"/>
    <row r="5" spans="1:42" s="118" customFormat="1" ht="22.5" customHeight="1">
      <c r="B5" s="253" t="s">
        <v>142</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row>
    <row r="6" spans="1:42" s="118" customFormat="1" ht="27" customHeight="1">
      <c r="B6" s="254" t="s">
        <v>71</v>
      </c>
      <c r="C6" s="254"/>
      <c r="D6" s="254"/>
      <c r="E6" s="254"/>
      <c r="F6" s="254"/>
      <c r="G6" s="254"/>
      <c r="H6" s="254"/>
      <c r="I6" s="254"/>
      <c r="J6" s="254"/>
      <c r="K6" s="254"/>
      <c r="L6" s="254"/>
      <c r="M6" s="255" t="str">
        <f>IF(事業所情報!B7="","",事業所情報!B7)</f>
        <v/>
      </c>
      <c r="N6" s="255"/>
      <c r="O6" s="255"/>
      <c r="P6" s="255"/>
      <c r="Q6" s="255"/>
      <c r="R6" s="255"/>
      <c r="S6" s="255"/>
      <c r="T6" s="255"/>
      <c r="U6" s="255" t="str">
        <f>IF(事業所情報!B8="","",事業所情報!B8)</f>
        <v/>
      </c>
      <c r="V6" s="255"/>
      <c r="W6" s="255"/>
      <c r="X6" s="255"/>
      <c r="Y6" s="255"/>
      <c r="Z6" s="255"/>
      <c r="AA6" s="255"/>
      <c r="AB6" s="255"/>
      <c r="AC6" s="255"/>
      <c r="AD6" s="255"/>
      <c r="AE6" s="255"/>
      <c r="AF6" s="255"/>
      <c r="AG6" s="247"/>
      <c r="AH6" s="247"/>
    </row>
    <row r="7" spans="1:42" s="118" customFormat="1" ht="15" customHeight="1">
      <c r="AL7" s="119"/>
    </row>
    <row r="8" spans="1:42" s="118" customFormat="1" ht="22.5" customHeight="1">
      <c r="B8" s="256" t="s">
        <v>36</v>
      </c>
      <c r="C8" s="256"/>
      <c r="D8" s="256"/>
      <c r="E8" s="256"/>
      <c r="F8" s="256"/>
      <c r="G8" s="256"/>
      <c r="I8" s="257" t="str">
        <f>IF(事業所情報!B4="","",事業所情報!B4)</f>
        <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L8" s="119"/>
    </row>
    <row r="9" spans="1:42" s="118" customFormat="1" ht="22.5" customHeight="1">
      <c r="B9" s="258" t="s">
        <v>37</v>
      </c>
      <c r="C9" s="258"/>
      <c r="D9" s="258"/>
      <c r="E9" s="258"/>
      <c r="F9" s="258"/>
      <c r="G9" s="258"/>
      <c r="H9" s="120"/>
      <c r="I9" s="259" t="str">
        <f>IF(事業所情報!B5="","",事業所情報!B5)</f>
        <v/>
      </c>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L9" s="119"/>
    </row>
    <row r="10" spans="1:42" s="118" customFormat="1" ht="15" customHeight="1">
      <c r="AL10" s="119"/>
    </row>
    <row r="11" spans="1:42" s="118" customFormat="1" ht="22.5" customHeight="1">
      <c r="B11" s="247">
        <f>利用者情報!I2</f>
        <v>4</v>
      </c>
      <c r="C11" s="247"/>
      <c r="D11" s="247"/>
      <c r="E11" s="247"/>
      <c r="F11" s="247"/>
      <c r="G11" s="248" t="s">
        <v>38</v>
      </c>
      <c r="H11" s="248"/>
      <c r="I11" s="248"/>
      <c r="J11" s="249" t="s">
        <v>39</v>
      </c>
      <c r="K11" s="250"/>
      <c r="L11" s="250"/>
      <c r="M11" s="250"/>
      <c r="N11" s="250"/>
      <c r="O11" s="245" t="str">
        <f ca="1">IF(COUNTIF(B14:U33,"?*")=0,"",COUNTIF(B14:U33,"?*"))</f>
        <v/>
      </c>
      <c r="P11" s="245"/>
      <c r="Q11" s="245"/>
      <c r="R11" s="245"/>
      <c r="S11" s="245"/>
      <c r="T11" s="250" t="s">
        <v>40</v>
      </c>
      <c r="U11" s="251"/>
      <c r="V11" s="249" t="s">
        <v>41</v>
      </c>
      <c r="W11" s="250"/>
      <c r="X11" s="250"/>
      <c r="Y11" s="250"/>
      <c r="Z11" s="250"/>
      <c r="AA11" s="250"/>
      <c r="AB11" s="233" t="str">
        <f ca="1">IF(SUM(V14:AA33)=0,"",SUM(V14:AA33))</f>
        <v/>
      </c>
      <c r="AC11" s="233"/>
      <c r="AD11" s="233"/>
      <c r="AE11" s="233"/>
      <c r="AF11" s="233"/>
      <c r="AG11" s="233"/>
      <c r="AH11" s="233"/>
      <c r="AI11" s="231" t="s">
        <v>57</v>
      </c>
      <c r="AJ11" s="232"/>
      <c r="AL11" s="119"/>
    </row>
    <row r="12" spans="1:42" s="118" customFormat="1" ht="15" customHeight="1">
      <c r="AC12" s="120"/>
      <c r="AD12" s="120"/>
      <c r="AE12" s="120"/>
      <c r="AF12" s="120"/>
      <c r="AG12" s="120"/>
      <c r="AH12" s="120"/>
      <c r="AI12" s="120"/>
      <c r="AJ12" s="120"/>
      <c r="AL12" s="119"/>
    </row>
    <row r="13" spans="1:42" s="118" customFormat="1" ht="24.75" customHeight="1">
      <c r="B13" s="249" t="s">
        <v>42</v>
      </c>
      <c r="C13" s="250"/>
      <c r="D13" s="250"/>
      <c r="E13" s="250"/>
      <c r="F13" s="250"/>
      <c r="G13" s="250"/>
      <c r="H13" s="250"/>
      <c r="I13" s="251"/>
      <c r="J13" s="249" t="s">
        <v>70</v>
      </c>
      <c r="K13" s="250"/>
      <c r="L13" s="250"/>
      <c r="M13" s="250"/>
      <c r="N13" s="250"/>
      <c r="O13" s="251"/>
      <c r="P13" s="249" t="s">
        <v>69</v>
      </c>
      <c r="Q13" s="250"/>
      <c r="R13" s="250"/>
      <c r="S13" s="250"/>
      <c r="T13" s="250"/>
      <c r="U13" s="251"/>
      <c r="V13" s="249" t="s">
        <v>68</v>
      </c>
      <c r="W13" s="250"/>
      <c r="X13" s="250"/>
      <c r="Y13" s="250"/>
      <c r="Z13" s="250"/>
      <c r="AA13" s="250"/>
      <c r="AB13" s="249" t="s">
        <v>43</v>
      </c>
      <c r="AC13" s="250"/>
      <c r="AD13" s="250"/>
      <c r="AE13" s="250"/>
      <c r="AF13" s="250"/>
      <c r="AG13" s="250"/>
      <c r="AH13" s="250"/>
      <c r="AI13" s="250"/>
      <c r="AJ13" s="251"/>
      <c r="AL13" s="121" t="s">
        <v>44</v>
      </c>
      <c r="AM13" s="121" t="s">
        <v>45</v>
      </c>
      <c r="AN13" s="121" t="s">
        <v>46</v>
      </c>
    </row>
    <row r="14" spans="1:42" s="118" customFormat="1" ht="24.75" customHeight="1">
      <c r="B14" s="234" t="str">
        <f>IFERROR(VLOOKUP($AP14,利用者情報!$A$7:$E$26,3,FALSE),"")</f>
        <v/>
      </c>
      <c r="C14" s="235"/>
      <c r="D14" s="235"/>
      <c r="E14" s="235"/>
      <c r="F14" s="235"/>
      <c r="G14" s="235"/>
      <c r="H14" s="235"/>
      <c r="I14" s="236"/>
      <c r="J14" s="237" t="str" cm="1">
        <f t="array" aca="1" ref="J14" ca="1">IFERROR(INDIRECT(TEXT($AP14,"#")&amp;"!L44"),"")</f>
        <v/>
      </c>
      <c r="K14" s="238"/>
      <c r="L14" s="238"/>
      <c r="M14" s="238"/>
      <c r="N14" s="238"/>
      <c r="O14" s="239"/>
      <c r="P14" s="240" t="str" cm="1">
        <f t="array" aca="1" ref="P14" ca="1">IFERROR(INDIRECT(TEXT($AP14,"#")&amp;"!N44"),"")</f>
        <v/>
      </c>
      <c r="Q14" s="241"/>
      <c r="R14" s="241"/>
      <c r="S14" s="241"/>
      <c r="T14" s="241"/>
      <c r="U14" s="242"/>
      <c r="V14" s="237" t="str" cm="1">
        <f t="array" aca="1" ref="V14" ca="1">IFERROR(INDIRECT(TEXT($AP14,"#")&amp;"!P44"),"")</f>
        <v/>
      </c>
      <c r="W14" s="238"/>
      <c r="X14" s="238"/>
      <c r="Y14" s="238"/>
      <c r="Z14" s="238"/>
      <c r="AA14" s="238"/>
      <c r="AB14" s="243"/>
      <c r="AC14" s="243"/>
      <c r="AD14" s="243"/>
      <c r="AE14" s="243"/>
      <c r="AF14" s="243"/>
      <c r="AG14" s="243"/>
      <c r="AH14" s="243"/>
      <c r="AI14" s="243"/>
      <c r="AJ14" s="243"/>
      <c r="AL14" s="121" t="str">
        <f ca="1">IFERROR(IF(AN14="","",INDIRECT(AN14&amp;"!$F$3")),"")</f>
        <v/>
      </c>
      <c r="AM14" s="121">
        <v>1</v>
      </c>
      <c r="AN14" s="121" t="e">
        <f>#REF!</f>
        <v>#REF!</v>
      </c>
      <c r="AO14" s="118">
        <v>1</v>
      </c>
      <c r="AP14" s="118" t="str">
        <f>IFERROR(MATCH($AO14,利用者情報!$U$7:$U$26,0),"")</f>
        <v/>
      </c>
    </row>
    <row r="15" spans="1:42" s="118" customFormat="1" ht="24.75" customHeight="1">
      <c r="B15" s="234" t="str">
        <f>IFERROR(VLOOKUP($AP15,利用者情報!$A$7:$E$26,3,FALSE),"")</f>
        <v/>
      </c>
      <c r="C15" s="235"/>
      <c r="D15" s="235"/>
      <c r="E15" s="235"/>
      <c r="F15" s="235"/>
      <c r="G15" s="235"/>
      <c r="H15" s="235"/>
      <c r="I15" s="236"/>
      <c r="J15" s="237" t="str" cm="1">
        <f t="array" aca="1" ref="J15" ca="1">IFERROR(INDIRECT(TEXT($AP15,"#")&amp;"!L44"),"")</f>
        <v/>
      </c>
      <c r="K15" s="238"/>
      <c r="L15" s="238"/>
      <c r="M15" s="238"/>
      <c r="N15" s="238"/>
      <c r="O15" s="239"/>
      <c r="P15" s="240" t="str" cm="1">
        <f t="array" aca="1" ref="P15" ca="1">IFERROR(INDIRECT(TEXT($AP15,"#")&amp;"!N44"),"")</f>
        <v/>
      </c>
      <c r="Q15" s="241"/>
      <c r="R15" s="241"/>
      <c r="S15" s="241"/>
      <c r="T15" s="241"/>
      <c r="U15" s="242"/>
      <c r="V15" s="237" t="str" cm="1">
        <f t="array" aca="1" ref="V15" ca="1">IFERROR(INDIRECT(TEXT($AP15,"#")&amp;"!P44"),"")</f>
        <v/>
      </c>
      <c r="W15" s="238"/>
      <c r="X15" s="238"/>
      <c r="Y15" s="238"/>
      <c r="Z15" s="238"/>
      <c r="AA15" s="238"/>
      <c r="AB15" s="243"/>
      <c r="AC15" s="243"/>
      <c r="AD15" s="243"/>
      <c r="AE15" s="243"/>
      <c r="AF15" s="243"/>
      <c r="AG15" s="243"/>
      <c r="AH15" s="243"/>
      <c r="AI15" s="243"/>
      <c r="AJ15" s="243"/>
      <c r="AL15" s="121" t="str">
        <f t="shared" ref="AL15:AL23" ca="1" si="0">IFERROR(IF(AN15="","",INDIRECT(AN15&amp;"!$F$3")),"")</f>
        <v/>
      </c>
      <c r="AM15" s="121">
        <v>2</v>
      </c>
      <c r="AN15" s="121" t="e">
        <f>#REF!</f>
        <v>#REF!</v>
      </c>
      <c r="AO15" s="118">
        <v>2</v>
      </c>
      <c r="AP15" s="118" t="str">
        <f>IFERROR(MATCH($AO15,利用者情報!$U$7:$U$26,0),"")</f>
        <v/>
      </c>
    </row>
    <row r="16" spans="1:42" s="118" customFormat="1" ht="24.75" customHeight="1">
      <c r="B16" s="234" t="str">
        <f>IFERROR(VLOOKUP($AP16,利用者情報!$A$7:$E$26,3,FALSE),"")</f>
        <v/>
      </c>
      <c r="C16" s="235"/>
      <c r="D16" s="235"/>
      <c r="E16" s="235"/>
      <c r="F16" s="235"/>
      <c r="G16" s="235"/>
      <c r="H16" s="235"/>
      <c r="I16" s="236"/>
      <c r="J16" s="237" t="str" cm="1">
        <f t="array" aca="1" ref="J16" ca="1">IFERROR(INDIRECT(TEXT($AP16,"#")&amp;"!L44"),"")</f>
        <v/>
      </c>
      <c r="K16" s="238"/>
      <c r="L16" s="238"/>
      <c r="M16" s="238"/>
      <c r="N16" s="238"/>
      <c r="O16" s="239"/>
      <c r="P16" s="240" t="str" cm="1">
        <f t="array" aca="1" ref="P16" ca="1">IFERROR(INDIRECT(TEXT($AP16,"#")&amp;"!N44"),"")</f>
        <v/>
      </c>
      <c r="Q16" s="241"/>
      <c r="R16" s="241"/>
      <c r="S16" s="241"/>
      <c r="T16" s="241"/>
      <c r="U16" s="242"/>
      <c r="V16" s="237" t="str" cm="1">
        <f t="array" aca="1" ref="V16" ca="1">IFERROR(INDIRECT(TEXT($AP16,"#")&amp;"!P44"),"")</f>
        <v/>
      </c>
      <c r="W16" s="238"/>
      <c r="X16" s="238"/>
      <c r="Y16" s="238"/>
      <c r="Z16" s="238"/>
      <c r="AA16" s="238"/>
      <c r="AB16" s="243"/>
      <c r="AC16" s="243"/>
      <c r="AD16" s="243"/>
      <c r="AE16" s="243"/>
      <c r="AF16" s="243"/>
      <c r="AG16" s="243"/>
      <c r="AH16" s="243"/>
      <c r="AI16" s="243"/>
      <c r="AJ16" s="243"/>
      <c r="AL16" s="121" t="str">
        <f t="shared" ca="1" si="0"/>
        <v/>
      </c>
      <c r="AM16" s="121">
        <v>3</v>
      </c>
      <c r="AN16" s="121" t="e">
        <f>#REF!</f>
        <v>#REF!</v>
      </c>
      <c r="AO16" s="118">
        <v>3</v>
      </c>
      <c r="AP16" s="118" t="str">
        <f>IFERROR(MATCH($AO16,利用者情報!$U$7:$U$26,0),"")</f>
        <v/>
      </c>
    </row>
    <row r="17" spans="2:42" s="118" customFormat="1" ht="24.75" customHeight="1">
      <c r="B17" s="234" t="str">
        <f>IFERROR(VLOOKUP($AP17,利用者情報!$A$7:$E$26,3,FALSE),"")</f>
        <v/>
      </c>
      <c r="C17" s="235"/>
      <c r="D17" s="235"/>
      <c r="E17" s="235"/>
      <c r="F17" s="235"/>
      <c r="G17" s="235"/>
      <c r="H17" s="235"/>
      <c r="I17" s="236"/>
      <c r="J17" s="237" t="str" cm="1">
        <f t="array" aca="1" ref="J17" ca="1">IFERROR(INDIRECT(TEXT($AP17,"#")&amp;"!L44"),"")</f>
        <v/>
      </c>
      <c r="K17" s="238"/>
      <c r="L17" s="238"/>
      <c r="M17" s="238"/>
      <c r="N17" s="238"/>
      <c r="O17" s="239"/>
      <c r="P17" s="240" t="str" cm="1">
        <f t="array" aca="1" ref="P17" ca="1">IFERROR(INDIRECT(TEXT($AP17,"#")&amp;"!N44"),"")</f>
        <v/>
      </c>
      <c r="Q17" s="241"/>
      <c r="R17" s="241"/>
      <c r="S17" s="241"/>
      <c r="T17" s="241"/>
      <c r="U17" s="242"/>
      <c r="V17" s="237" t="str" cm="1">
        <f t="array" aca="1" ref="V17" ca="1">IFERROR(INDIRECT(TEXT($AP17,"#")&amp;"!P44"),"")</f>
        <v/>
      </c>
      <c r="W17" s="238"/>
      <c r="X17" s="238"/>
      <c r="Y17" s="238"/>
      <c r="Z17" s="238"/>
      <c r="AA17" s="238"/>
      <c r="AB17" s="243"/>
      <c r="AC17" s="243"/>
      <c r="AD17" s="243"/>
      <c r="AE17" s="243"/>
      <c r="AF17" s="243"/>
      <c r="AG17" s="243"/>
      <c r="AH17" s="243"/>
      <c r="AI17" s="243"/>
      <c r="AJ17" s="243"/>
      <c r="AL17" s="121" t="str">
        <f t="shared" ca="1" si="0"/>
        <v/>
      </c>
      <c r="AM17" s="121">
        <v>4</v>
      </c>
      <c r="AN17" s="121" t="e">
        <f>#REF!</f>
        <v>#REF!</v>
      </c>
      <c r="AO17" s="118">
        <v>4</v>
      </c>
      <c r="AP17" s="118" t="str">
        <f>IFERROR(MATCH($AO17,利用者情報!$U$7:$U$26,0),"")</f>
        <v/>
      </c>
    </row>
    <row r="18" spans="2:42" s="118" customFormat="1" ht="24.75" customHeight="1">
      <c r="B18" s="234" t="str">
        <f>IFERROR(VLOOKUP($AP18,利用者情報!$A$7:$E$26,3,FALSE),"")</f>
        <v/>
      </c>
      <c r="C18" s="235"/>
      <c r="D18" s="235"/>
      <c r="E18" s="235"/>
      <c r="F18" s="235"/>
      <c r="G18" s="235"/>
      <c r="H18" s="235"/>
      <c r="I18" s="236"/>
      <c r="J18" s="237" t="str" cm="1">
        <f t="array" aca="1" ref="J18" ca="1">IFERROR(INDIRECT(TEXT($AP18,"#")&amp;"!L44"),"")</f>
        <v/>
      </c>
      <c r="K18" s="238"/>
      <c r="L18" s="238"/>
      <c r="M18" s="238"/>
      <c r="N18" s="238"/>
      <c r="O18" s="239"/>
      <c r="P18" s="240" t="str" cm="1">
        <f t="array" aca="1" ref="P18" ca="1">IFERROR(INDIRECT(TEXT($AP18,"#")&amp;"!N44"),"")</f>
        <v/>
      </c>
      <c r="Q18" s="241"/>
      <c r="R18" s="241"/>
      <c r="S18" s="241"/>
      <c r="T18" s="241"/>
      <c r="U18" s="242"/>
      <c r="V18" s="237" t="str" cm="1">
        <f t="array" aca="1" ref="V18" ca="1">IFERROR(INDIRECT(TEXT($AP18,"#")&amp;"!P44"),"")</f>
        <v/>
      </c>
      <c r="W18" s="238"/>
      <c r="X18" s="238"/>
      <c r="Y18" s="238"/>
      <c r="Z18" s="238"/>
      <c r="AA18" s="238"/>
      <c r="AB18" s="243"/>
      <c r="AC18" s="243"/>
      <c r="AD18" s="243"/>
      <c r="AE18" s="243"/>
      <c r="AF18" s="243"/>
      <c r="AG18" s="243"/>
      <c r="AH18" s="243"/>
      <c r="AI18" s="243"/>
      <c r="AJ18" s="243"/>
      <c r="AL18" s="121" t="str">
        <f t="shared" ca="1" si="0"/>
        <v/>
      </c>
      <c r="AM18" s="121">
        <v>5</v>
      </c>
      <c r="AN18" s="121" t="e">
        <f>#REF!</f>
        <v>#REF!</v>
      </c>
      <c r="AO18" s="118">
        <v>5</v>
      </c>
      <c r="AP18" s="118" t="str">
        <f>IFERROR(MATCH($AO18,利用者情報!$U$7:$U$26,0),"")</f>
        <v/>
      </c>
    </row>
    <row r="19" spans="2:42" s="118" customFormat="1" ht="24.75" customHeight="1">
      <c r="B19" s="234" t="str">
        <f>IFERROR(VLOOKUP($AP19,利用者情報!$A$7:$E$26,3,FALSE),"")</f>
        <v/>
      </c>
      <c r="C19" s="235"/>
      <c r="D19" s="235"/>
      <c r="E19" s="235"/>
      <c r="F19" s="235"/>
      <c r="G19" s="235"/>
      <c r="H19" s="235"/>
      <c r="I19" s="236"/>
      <c r="J19" s="237" t="str" cm="1">
        <f t="array" aca="1" ref="J19" ca="1">IFERROR(INDIRECT(TEXT($AP19,"#")&amp;"!L44"),"")</f>
        <v/>
      </c>
      <c r="K19" s="238"/>
      <c r="L19" s="238"/>
      <c r="M19" s="238"/>
      <c r="N19" s="238"/>
      <c r="O19" s="239"/>
      <c r="P19" s="240" t="str" cm="1">
        <f t="array" aca="1" ref="P19" ca="1">IFERROR(INDIRECT(TEXT($AP19,"#")&amp;"!N44"),"")</f>
        <v/>
      </c>
      <c r="Q19" s="241"/>
      <c r="R19" s="241"/>
      <c r="S19" s="241"/>
      <c r="T19" s="241"/>
      <c r="U19" s="242"/>
      <c r="V19" s="237" t="str" cm="1">
        <f t="array" aca="1" ref="V19" ca="1">IFERROR(INDIRECT(TEXT($AP19,"#")&amp;"!P44"),"")</f>
        <v/>
      </c>
      <c r="W19" s="238"/>
      <c r="X19" s="238"/>
      <c r="Y19" s="238"/>
      <c r="Z19" s="238"/>
      <c r="AA19" s="238"/>
      <c r="AB19" s="243"/>
      <c r="AC19" s="243"/>
      <c r="AD19" s="243"/>
      <c r="AE19" s="243"/>
      <c r="AF19" s="243"/>
      <c r="AG19" s="243"/>
      <c r="AH19" s="243"/>
      <c r="AI19" s="243"/>
      <c r="AJ19" s="243"/>
      <c r="AL19" s="121" t="str">
        <f t="shared" ca="1" si="0"/>
        <v/>
      </c>
      <c r="AM19" s="121">
        <v>6</v>
      </c>
      <c r="AN19" s="121" t="e">
        <f>#REF!</f>
        <v>#REF!</v>
      </c>
      <c r="AO19" s="118">
        <v>6</v>
      </c>
      <c r="AP19" s="118" t="str">
        <f>IFERROR(MATCH($AO19,利用者情報!$U$7:$U$26,0),"")</f>
        <v/>
      </c>
    </row>
    <row r="20" spans="2:42" s="118" customFormat="1" ht="24.75" customHeight="1">
      <c r="B20" s="234" t="str">
        <f>IFERROR(VLOOKUP($AP20,利用者情報!$A$7:$E$26,3,FALSE),"")</f>
        <v/>
      </c>
      <c r="C20" s="235"/>
      <c r="D20" s="235"/>
      <c r="E20" s="235"/>
      <c r="F20" s="235"/>
      <c r="G20" s="235"/>
      <c r="H20" s="235"/>
      <c r="I20" s="236"/>
      <c r="J20" s="237" t="str" cm="1">
        <f t="array" aca="1" ref="J20" ca="1">IFERROR(INDIRECT(TEXT($AP20,"#")&amp;"!L44"),"")</f>
        <v/>
      </c>
      <c r="K20" s="238"/>
      <c r="L20" s="238"/>
      <c r="M20" s="238"/>
      <c r="N20" s="238"/>
      <c r="O20" s="239"/>
      <c r="P20" s="240" t="str" cm="1">
        <f t="array" aca="1" ref="P20" ca="1">IFERROR(INDIRECT(TEXT($AP20,"#")&amp;"!N44"),"")</f>
        <v/>
      </c>
      <c r="Q20" s="241"/>
      <c r="R20" s="241"/>
      <c r="S20" s="241"/>
      <c r="T20" s="241"/>
      <c r="U20" s="242"/>
      <c r="V20" s="237" t="str" cm="1">
        <f t="array" aca="1" ref="V20" ca="1">IFERROR(INDIRECT(TEXT($AP20,"#")&amp;"!P44"),"")</f>
        <v/>
      </c>
      <c r="W20" s="238"/>
      <c r="X20" s="238"/>
      <c r="Y20" s="238"/>
      <c r="Z20" s="238"/>
      <c r="AA20" s="238"/>
      <c r="AB20" s="243"/>
      <c r="AC20" s="243"/>
      <c r="AD20" s="243"/>
      <c r="AE20" s="243"/>
      <c r="AF20" s="243"/>
      <c r="AG20" s="243"/>
      <c r="AH20" s="243"/>
      <c r="AI20" s="243"/>
      <c r="AJ20" s="243"/>
      <c r="AL20" s="121" t="str">
        <f t="shared" ca="1" si="0"/>
        <v/>
      </c>
      <c r="AM20" s="121">
        <v>7</v>
      </c>
      <c r="AN20" s="121" t="e">
        <f>#REF!</f>
        <v>#REF!</v>
      </c>
      <c r="AO20" s="118">
        <v>7</v>
      </c>
      <c r="AP20" s="118" t="str">
        <f>IFERROR(MATCH($AO20,利用者情報!$U$7:$U$26,0),"")</f>
        <v/>
      </c>
    </row>
    <row r="21" spans="2:42" s="118" customFormat="1" ht="24.75" customHeight="1">
      <c r="B21" s="234" t="str">
        <f>IFERROR(VLOOKUP($AP21,利用者情報!$A$7:$E$26,3,FALSE),"")</f>
        <v/>
      </c>
      <c r="C21" s="235"/>
      <c r="D21" s="235"/>
      <c r="E21" s="235"/>
      <c r="F21" s="235"/>
      <c r="G21" s="235"/>
      <c r="H21" s="235"/>
      <c r="I21" s="236"/>
      <c r="J21" s="237" t="str" cm="1">
        <f t="array" aca="1" ref="J21" ca="1">IFERROR(INDIRECT(TEXT($AP21,"#")&amp;"!L44"),"")</f>
        <v/>
      </c>
      <c r="K21" s="238"/>
      <c r="L21" s="238"/>
      <c r="M21" s="238"/>
      <c r="N21" s="238"/>
      <c r="O21" s="239"/>
      <c r="P21" s="240" t="str" cm="1">
        <f t="array" aca="1" ref="P21" ca="1">IFERROR(INDIRECT(TEXT($AP21,"#")&amp;"!N44"),"")</f>
        <v/>
      </c>
      <c r="Q21" s="241"/>
      <c r="R21" s="241"/>
      <c r="S21" s="241"/>
      <c r="T21" s="241"/>
      <c r="U21" s="242"/>
      <c r="V21" s="237" t="str" cm="1">
        <f t="array" aca="1" ref="V21" ca="1">IFERROR(INDIRECT(TEXT($AP21,"#")&amp;"!P44"),"")</f>
        <v/>
      </c>
      <c r="W21" s="238"/>
      <c r="X21" s="238"/>
      <c r="Y21" s="238"/>
      <c r="Z21" s="238"/>
      <c r="AA21" s="238"/>
      <c r="AB21" s="243"/>
      <c r="AC21" s="243"/>
      <c r="AD21" s="243"/>
      <c r="AE21" s="243"/>
      <c r="AF21" s="243"/>
      <c r="AG21" s="243"/>
      <c r="AH21" s="243"/>
      <c r="AI21" s="243"/>
      <c r="AJ21" s="243"/>
      <c r="AL21" s="121" t="str">
        <f t="shared" ca="1" si="0"/>
        <v/>
      </c>
      <c r="AM21" s="121">
        <v>8</v>
      </c>
      <c r="AN21" s="121" t="e">
        <f>#REF!</f>
        <v>#REF!</v>
      </c>
      <c r="AO21" s="118">
        <v>8</v>
      </c>
      <c r="AP21" s="118" t="str">
        <f>IFERROR(MATCH($AO21,利用者情報!$U$7:$U$26,0),"")</f>
        <v/>
      </c>
    </row>
    <row r="22" spans="2:42" s="118" customFormat="1" ht="24.75" customHeight="1">
      <c r="B22" s="234" t="str">
        <f>IFERROR(VLOOKUP($AP22,利用者情報!$A$7:$E$26,3,FALSE),"")</f>
        <v/>
      </c>
      <c r="C22" s="235"/>
      <c r="D22" s="235"/>
      <c r="E22" s="235"/>
      <c r="F22" s="235"/>
      <c r="G22" s="235"/>
      <c r="H22" s="235"/>
      <c r="I22" s="236"/>
      <c r="J22" s="237" t="str" cm="1">
        <f t="array" aca="1" ref="J22" ca="1">IFERROR(INDIRECT(TEXT($AP22,"#")&amp;"!L44"),"")</f>
        <v/>
      </c>
      <c r="K22" s="238"/>
      <c r="L22" s="238"/>
      <c r="M22" s="238"/>
      <c r="N22" s="238"/>
      <c r="O22" s="239"/>
      <c r="P22" s="240" t="str" cm="1">
        <f t="array" aca="1" ref="P22" ca="1">IFERROR(INDIRECT(TEXT($AP22,"#")&amp;"!N44"),"")</f>
        <v/>
      </c>
      <c r="Q22" s="241"/>
      <c r="R22" s="241"/>
      <c r="S22" s="241"/>
      <c r="T22" s="241"/>
      <c r="U22" s="242"/>
      <c r="V22" s="237" t="str" cm="1">
        <f t="array" aca="1" ref="V22" ca="1">IFERROR(INDIRECT(TEXT($AP22,"#")&amp;"!P44"),"")</f>
        <v/>
      </c>
      <c r="W22" s="238"/>
      <c r="X22" s="238"/>
      <c r="Y22" s="238"/>
      <c r="Z22" s="238"/>
      <c r="AA22" s="238"/>
      <c r="AB22" s="243"/>
      <c r="AC22" s="243"/>
      <c r="AD22" s="243"/>
      <c r="AE22" s="243"/>
      <c r="AF22" s="243"/>
      <c r="AG22" s="243"/>
      <c r="AH22" s="243"/>
      <c r="AI22" s="243"/>
      <c r="AJ22" s="243"/>
      <c r="AL22" s="121" t="str">
        <f t="shared" ca="1" si="0"/>
        <v/>
      </c>
      <c r="AM22" s="121">
        <v>9</v>
      </c>
      <c r="AN22" s="121" t="e">
        <f>#REF!</f>
        <v>#REF!</v>
      </c>
      <c r="AO22" s="118">
        <v>9</v>
      </c>
      <c r="AP22" s="118" t="str">
        <f>IFERROR(MATCH($AO22,利用者情報!$U$7:$U$26,0),"")</f>
        <v/>
      </c>
    </row>
    <row r="23" spans="2:42" s="118" customFormat="1" ht="24.75" customHeight="1">
      <c r="B23" s="234" t="str">
        <f>IFERROR(VLOOKUP($AP23,利用者情報!$A$7:$E$26,3,FALSE),"")</f>
        <v/>
      </c>
      <c r="C23" s="235"/>
      <c r="D23" s="235"/>
      <c r="E23" s="235"/>
      <c r="F23" s="235"/>
      <c r="G23" s="235"/>
      <c r="H23" s="235"/>
      <c r="I23" s="236"/>
      <c r="J23" s="237" t="str" cm="1">
        <f t="array" aca="1" ref="J23" ca="1">IFERROR(INDIRECT(TEXT($AP23,"#")&amp;"!L44"),"")</f>
        <v/>
      </c>
      <c r="K23" s="238"/>
      <c r="L23" s="238"/>
      <c r="M23" s="238"/>
      <c r="N23" s="238"/>
      <c r="O23" s="239"/>
      <c r="P23" s="240" t="str" cm="1">
        <f t="array" aca="1" ref="P23" ca="1">IFERROR(INDIRECT(TEXT($AP23,"#")&amp;"!N44"),"")</f>
        <v/>
      </c>
      <c r="Q23" s="241"/>
      <c r="R23" s="241"/>
      <c r="S23" s="241"/>
      <c r="T23" s="241"/>
      <c r="U23" s="242"/>
      <c r="V23" s="237" t="str" cm="1">
        <f t="array" aca="1" ref="V23" ca="1">IFERROR(INDIRECT(TEXT($AP23,"#")&amp;"!P44"),"")</f>
        <v/>
      </c>
      <c r="W23" s="238"/>
      <c r="X23" s="238"/>
      <c r="Y23" s="238"/>
      <c r="Z23" s="238"/>
      <c r="AA23" s="238"/>
      <c r="AB23" s="243"/>
      <c r="AC23" s="243"/>
      <c r="AD23" s="243"/>
      <c r="AE23" s="243"/>
      <c r="AF23" s="243"/>
      <c r="AG23" s="243"/>
      <c r="AH23" s="243"/>
      <c r="AI23" s="243"/>
      <c r="AJ23" s="243"/>
      <c r="AL23" s="121" t="str">
        <f t="shared" ca="1" si="0"/>
        <v/>
      </c>
      <c r="AM23" s="121">
        <v>10</v>
      </c>
      <c r="AN23" s="121" t="e">
        <f>#REF!</f>
        <v>#REF!</v>
      </c>
      <c r="AO23" s="118">
        <v>10</v>
      </c>
      <c r="AP23" s="118" t="str">
        <f>IFERROR(MATCH($AO23,利用者情報!$U$7:$U$26,0),"")</f>
        <v/>
      </c>
    </row>
    <row r="24" spans="2:42" s="118" customFormat="1" ht="24.75" customHeight="1">
      <c r="B24" s="234" t="str">
        <f>IFERROR(VLOOKUP($AP24,利用者情報!$A$7:$E$26,3,FALSE),"")</f>
        <v/>
      </c>
      <c r="C24" s="235"/>
      <c r="D24" s="235"/>
      <c r="E24" s="235"/>
      <c r="F24" s="235"/>
      <c r="G24" s="235"/>
      <c r="H24" s="235"/>
      <c r="I24" s="236"/>
      <c r="J24" s="237" t="str" cm="1">
        <f t="array" aca="1" ref="J24" ca="1">IFERROR(INDIRECT(TEXT($AP24,"#")&amp;"!L44"),"")</f>
        <v/>
      </c>
      <c r="K24" s="238"/>
      <c r="L24" s="238"/>
      <c r="M24" s="238"/>
      <c r="N24" s="238"/>
      <c r="O24" s="239"/>
      <c r="P24" s="240" t="str" cm="1">
        <f t="array" aca="1" ref="P24" ca="1">IFERROR(INDIRECT(TEXT($AP24,"#")&amp;"!N44"),"")</f>
        <v/>
      </c>
      <c r="Q24" s="241"/>
      <c r="R24" s="241"/>
      <c r="S24" s="241"/>
      <c r="T24" s="241"/>
      <c r="U24" s="242"/>
      <c r="V24" s="237" t="str" cm="1">
        <f t="array" aca="1" ref="V24" ca="1">IFERROR(INDIRECT(TEXT($AP24,"#")&amp;"!P44"),"")</f>
        <v/>
      </c>
      <c r="W24" s="238"/>
      <c r="X24" s="238"/>
      <c r="Y24" s="238"/>
      <c r="Z24" s="238"/>
      <c r="AA24" s="238"/>
      <c r="AB24" s="243"/>
      <c r="AC24" s="243"/>
      <c r="AD24" s="243"/>
      <c r="AE24" s="243"/>
      <c r="AF24" s="243"/>
      <c r="AG24" s="243"/>
      <c r="AH24" s="243"/>
      <c r="AI24" s="243"/>
      <c r="AJ24" s="243"/>
      <c r="AL24" s="121" t="str">
        <f ca="1">IFERROR(IF(AN24="","",INDIRECT(AN24&amp;"!$F$3")),"")</f>
        <v/>
      </c>
      <c r="AM24" s="121">
        <v>1</v>
      </c>
      <c r="AN24" s="121" t="e">
        <f>#REF!</f>
        <v>#REF!</v>
      </c>
      <c r="AO24" s="118">
        <v>11</v>
      </c>
      <c r="AP24" s="118" t="str">
        <f>IFERROR(MATCH($AO24,利用者情報!$U$7:$U$26,0),"")</f>
        <v/>
      </c>
    </row>
    <row r="25" spans="2:42" s="118" customFormat="1" ht="24.75" customHeight="1">
      <c r="B25" s="234" t="str">
        <f>IFERROR(VLOOKUP($AP25,利用者情報!$A$7:$E$26,3,FALSE),"")</f>
        <v/>
      </c>
      <c r="C25" s="235"/>
      <c r="D25" s="235"/>
      <c r="E25" s="235"/>
      <c r="F25" s="235"/>
      <c r="G25" s="235"/>
      <c r="H25" s="235"/>
      <c r="I25" s="236"/>
      <c r="J25" s="237" t="str" cm="1">
        <f t="array" aca="1" ref="J25" ca="1">IFERROR(INDIRECT(TEXT($AP25,"#")&amp;"!L44"),"")</f>
        <v/>
      </c>
      <c r="K25" s="238"/>
      <c r="L25" s="238"/>
      <c r="M25" s="238"/>
      <c r="N25" s="238"/>
      <c r="O25" s="239"/>
      <c r="P25" s="240" t="str" cm="1">
        <f t="array" aca="1" ref="P25" ca="1">IFERROR(INDIRECT(TEXT($AP25,"#")&amp;"!N44"),"")</f>
        <v/>
      </c>
      <c r="Q25" s="241"/>
      <c r="R25" s="241"/>
      <c r="S25" s="241"/>
      <c r="T25" s="241"/>
      <c r="U25" s="242"/>
      <c r="V25" s="237" t="str" cm="1">
        <f t="array" aca="1" ref="V25" ca="1">IFERROR(INDIRECT(TEXT($AP25,"#")&amp;"!P44"),"")</f>
        <v/>
      </c>
      <c r="W25" s="238"/>
      <c r="X25" s="238"/>
      <c r="Y25" s="238"/>
      <c r="Z25" s="238"/>
      <c r="AA25" s="238"/>
      <c r="AB25" s="243"/>
      <c r="AC25" s="243"/>
      <c r="AD25" s="243"/>
      <c r="AE25" s="243"/>
      <c r="AF25" s="243"/>
      <c r="AG25" s="243"/>
      <c r="AH25" s="243"/>
      <c r="AI25" s="243"/>
      <c r="AJ25" s="243"/>
      <c r="AL25" s="121" t="str">
        <f t="shared" ref="AL25:AL33" ca="1" si="1">IFERROR(IF(AN25="","",INDIRECT(AN25&amp;"!$F$3")),"")</f>
        <v/>
      </c>
      <c r="AM25" s="121">
        <v>2</v>
      </c>
      <c r="AN25" s="121" t="e">
        <f>#REF!</f>
        <v>#REF!</v>
      </c>
      <c r="AO25" s="118">
        <v>12</v>
      </c>
      <c r="AP25" s="118" t="str">
        <f>IFERROR(MATCH($AO25,利用者情報!$U$7:$U$26,0),"")</f>
        <v/>
      </c>
    </row>
    <row r="26" spans="2:42" s="118" customFormat="1" ht="24.75" customHeight="1">
      <c r="B26" s="234" t="str">
        <f>IFERROR(VLOOKUP($AP26,利用者情報!$A$7:$E$26,3,FALSE),"")</f>
        <v/>
      </c>
      <c r="C26" s="235"/>
      <c r="D26" s="235"/>
      <c r="E26" s="235"/>
      <c r="F26" s="235"/>
      <c r="G26" s="235"/>
      <c r="H26" s="235"/>
      <c r="I26" s="236"/>
      <c r="J26" s="237" t="str" cm="1">
        <f t="array" aca="1" ref="J26" ca="1">IFERROR(INDIRECT(TEXT($AP26,"#")&amp;"!L44"),"")</f>
        <v/>
      </c>
      <c r="K26" s="238"/>
      <c r="L26" s="238"/>
      <c r="M26" s="238"/>
      <c r="N26" s="238"/>
      <c r="O26" s="239"/>
      <c r="P26" s="240" t="str" cm="1">
        <f t="array" aca="1" ref="P26" ca="1">IFERROR(INDIRECT(TEXT($AP26,"#")&amp;"!N44"),"")</f>
        <v/>
      </c>
      <c r="Q26" s="241"/>
      <c r="R26" s="241"/>
      <c r="S26" s="241"/>
      <c r="T26" s="241"/>
      <c r="U26" s="242"/>
      <c r="V26" s="237" t="str" cm="1">
        <f t="array" aca="1" ref="V26" ca="1">IFERROR(INDIRECT(TEXT($AP26,"#")&amp;"!P44"),"")</f>
        <v/>
      </c>
      <c r="W26" s="238"/>
      <c r="X26" s="238"/>
      <c r="Y26" s="238"/>
      <c r="Z26" s="238"/>
      <c r="AA26" s="238"/>
      <c r="AB26" s="243"/>
      <c r="AC26" s="243"/>
      <c r="AD26" s="243"/>
      <c r="AE26" s="243"/>
      <c r="AF26" s="243"/>
      <c r="AG26" s="243"/>
      <c r="AH26" s="243"/>
      <c r="AI26" s="243"/>
      <c r="AJ26" s="243"/>
      <c r="AL26" s="121" t="str">
        <f t="shared" ca="1" si="1"/>
        <v/>
      </c>
      <c r="AM26" s="121">
        <v>3</v>
      </c>
      <c r="AN26" s="121" t="e">
        <f>#REF!</f>
        <v>#REF!</v>
      </c>
      <c r="AO26" s="118">
        <v>13</v>
      </c>
      <c r="AP26" s="118" t="str">
        <f>IFERROR(MATCH($AO26,利用者情報!$U$7:$U$26,0),"")</f>
        <v/>
      </c>
    </row>
    <row r="27" spans="2:42" s="118" customFormat="1" ht="24.75" customHeight="1">
      <c r="B27" s="234" t="str">
        <f>IFERROR(VLOOKUP($AP27,利用者情報!$A$7:$E$26,3,FALSE),"")</f>
        <v/>
      </c>
      <c r="C27" s="235"/>
      <c r="D27" s="235"/>
      <c r="E27" s="235"/>
      <c r="F27" s="235"/>
      <c r="G27" s="235"/>
      <c r="H27" s="235"/>
      <c r="I27" s="236"/>
      <c r="J27" s="237" t="str" cm="1">
        <f t="array" aca="1" ref="J27" ca="1">IFERROR(INDIRECT(TEXT($AP27,"#")&amp;"!L44"),"")</f>
        <v/>
      </c>
      <c r="K27" s="238"/>
      <c r="L27" s="238"/>
      <c r="M27" s="238"/>
      <c r="N27" s="238"/>
      <c r="O27" s="239"/>
      <c r="P27" s="240" t="str" cm="1">
        <f t="array" aca="1" ref="P27" ca="1">IFERROR(INDIRECT(TEXT($AP27,"#")&amp;"!N44"),"")</f>
        <v/>
      </c>
      <c r="Q27" s="241"/>
      <c r="R27" s="241"/>
      <c r="S27" s="241"/>
      <c r="T27" s="241"/>
      <c r="U27" s="242"/>
      <c r="V27" s="237" t="str" cm="1">
        <f t="array" aca="1" ref="V27" ca="1">IFERROR(INDIRECT(TEXT($AP27,"#")&amp;"!P44"),"")</f>
        <v/>
      </c>
      <c r="W27" s="238"/>
      <c r="X27" s="238"/>
      <c r="Y27" s="238"/>
      <c r="Z27" s="238"/>
      <c r="AA27" s="238"/>
      <c r="AB27" s="243"/>
      <c r="AC27" s="243"/>
      <c r="AD27" s="243"/>
      <c r="AE27" s="243"/>
      <c r="AF27" s="243"/>
      <c r="AG27" s="243"/>
      <c r="AH27" s="243"/>
      <c r="AI27" s="243"/>
      <c r="AJ27" s="243"/>
      <c r="AL27" s="121" t="str">
        <f t="shared" ca="1" si="1"/>
        <v/>
      </c>
      <c r="AM27" s="121">
        <v>4</v>
      </c>
      <c r="AN27" s="121" t="e">
        <f>#REF!</f>
        <v>#REF!</v>
      </c>
      <c r="AO27" s="118">
        <v>14</v>
      </c>
      <c r="AP27" s="118" t="str">
        <f>IFERROR(MATCH($AO27,利用者情報!$U$7:$U$26,0),"")</f>
        <v/>
      </c>
    </row>
    <row r="28" spans="2:42" s="118" customFormat="1" ht="24.75" customHeight="1">
      <c r="B28" s="234" t="str">
        <f>IFERROR(VLOOKUP($AP28,利用者情報!$A$7:$E$26,3,FALSE),"")</f>
        <v/>
      </c>
      <c r="C28" s="235"/>
      <c r="D28" s="235"/>
      <c r="E28" s="235"/>
      <c r="F28" s="235"/>
      <c r="G28" s="235"/>
      <c r="H28" s="235"/>
      <c r="I28" s="236"/>
      <c r="J28" s="237" t="str" cm="1">
        <f t="array" aca="1" ref="J28" ca="1">IFERROR(INDIRECT(TEXT($AP28,"#")&amp;"!L44"),"")</f>
        <v/>
      </c>
      <c r="K28" s="238"/>
      <c r="L28" s="238"/>
      <c r="M28" s="238"/>
      <c r="N28" s="238"/>
      <c r="O28" s="239"/>
      <c r="P28" s="240" t="str" cm="1">
        <f t="array" aca="1" ref="P28" ca="1">IFERROR(INDIRECT(TEXT($AP28,"#")&amp;"!N44"),"")</f>
        <v/>
      </c>
      <c r="Q28" s="241"/>
      <c r="R28" s="241"/>
      <c r="S28" s="241"/>
      <c r="T28" s="241"/>
      <c r="U28" s="242"/>
      <c r="V28" s="237" t="str" cm="1">
        <f t="array" aca="1" ref="V28" ca="1">IFERROR(INDIRECT(TEXT($AP28,"#")&amp;"!P44"),"")</f>
        <v/>
      </c>
      <c r="W28" s="238"/>
      <c r="X28" s="238"/>
      <c r="Y28" s="238"/>
      <c r="Z28" s="238"/>
      <c r="AA28" s="238"/>
      <c r="AB28" s="243"/>
      <c r="AC28" s="243"/>
      <c r="AD28" s="243"/>
      <c r="AE28" s="243"/>
      <c r="AF28" s="243"/>
      <c r="AG28" s="243"/>
      <c r="AH28" s="243"/>
      <c r="AI28" s="243"/>
      <c r="AJ28" s="243"/>
      <c r="AL28" s="121" t="str">
        <f t="shared" ca="1" si="1"/>
        <v/>
      </c>
      <c r="AM28" s="121">
        <v>5</v>
      </c>
      <c r="AN28" s="121" t="e">
        <f>#REF!</f>
        <v>#REF!</v>
      </c>
      <c r="AO28" s="118">
        <v>15</v>
      </c>
      <c r="AP28" s="118" t="str">
        <f>IFERROR(MATCH($AO28,利用者情報!$U$7:$U$26,0),"")</f>
        <v/>
      </c>
    </row>
    <row r="29" spans="2:42" s="118" customFormat="1" ht="24.75" customHeight="1">
      <c r="B29" s="234" t="str">
        <f>IFERROR(VLOOKUP($AP29,利用者情報!$A$7:$E$26,3,FALSE),"")</f>
        <v/>
      </c>
      <c r="C29" s="235"/>
      <c r="D29" s="235"/>
      <c r="E29" s="235"/>
      <c r="F29" s="235"/>
      <c r="G29" s="235"/>
      <c r="H29" s="235"/>
      <c r="I29" s="236"/>
      <c r="J29" s="237" t="str" cm="1">
        <f t="array" aca="1" ref="J29" ca="1">IFERROR(INDIRECT(TEXT($AP29,"#")&amp;"!L44"),"")</f>
        <v/>
      </c>
      <c r="K29" s="238"/>
      <c r="L29" s="238"/>
      <c r="M29" s="238"/>
      <c r="N29" s="238"/>
      <c r="O29" s="239"/>
      <c r="P29" s="240" t="str" cm="1">
        <f t="array" aca="1" ref="P29" ca="1">IFERROR(INDIRECT(TEXT($AP29,"#")&amp;"!N44"),"")</f>
        <v/>
      </c>
      <c r="Q29" s="241"/>
      <c r="R29" s="241"/>
      <c r="S29" s="241"/>
      <c r="T29" s="241"/>
      <c r="U29" s="242"/>
      <c r="V29" s="237" t="str" cm="1">
        <f t="array" aca="1" ref="V29" ca="1">IFERROR(INDIRECT(TEXT($AP29,"#")&amp;"!P44"),"")</f>
        <v/>
      </c>
      <c r="W29" s="238"/>
      <c r="X29" s="238"/>
      <c r="Y29" s="238"/>
      <c r="Z29" s="238"/>
      <c r="AA29" s="238"/>
      <c r="AB29" s="243"/>
      <c r="AC29" s="243"/>
      <c r="AD29" s="243"/>
      <c r="AE29" s="243"/>
      <c r="AF29" s="243"/>
      <c r="AG29" s="243"/>
      <c r="AH29" s="243"/>
      <c r="AI29" s="243"/>
      <c r="AJ29" s="243"/>
      <c r="AL29" s="121" t="str">
        <f t="shared" ca="1" si="1"/>
        <v/>
      </c>
      <c r="AM29" s="121">
        <v>6</v>
      </c>
      <c r="AN29" s="121" t="e">
        <f>#REF!</f>
        <v>#REF!</v>
      </c>
      <c r="AO29" s="118">
        <v>16</v>
      </c>
      <c r="AP29" s="118" t="str">
        <f>IFERROR(MATCH($AO29,利用者情報!$U$7:$U$26,0),"")</f>
        <v/>
      </c>
    </row>
    <row r="30" spans="2:42" s="118" customFormat="1" ht="24.75" customHeight="1">
      <c r="B30" s="234" t="str">
        <f>IFERROR(VLOOKUP($AP30,利用者情報!$A$7:$E$26,3,FALSE),"")</f>
        <v/>
      </c>
      <c r="C30" s="235"/>
      <c r="D30" s="235"/>
      <c r="E30" s="235"/>
      <c r="F30" s="235"/>
      <c r="G30" s="235"/>
      <c r="H30" s="235"/>
      <c r="I30" s="236"/>
      <c r="J30" s="237" t="str" cm="1">
        <f t="array" aca="1" ref="J30" ca="1">IFERROR(INDIRECT(TEXT($AP30,"#")&amp;"!L44"),"")</f>
        <v/>
      </c>
      <c r="K30" s="238"/>
      <c r="L30" s="238"/>
      <c r="M30" s="238"/>
      <c r="N30" s="238"/>
      <c r="O30" s="239"/>
      <c r="P30" s="240" t="str" cm="1">
        <f t="array" aca="1" ref="P30" ca="1">IFERROR(INDIRECT(TEXT($AP30,"#")&amp;"!N44"),"")</f>
        <v/>
      </c>
      <c r="Q30" s="241"/>
      <c r="R30" s="241"/>
      <c r="S30" s="241"/>
      <c r="T30" s="241"/>
      <c r="U30" s="242"/>
      <c r="V30" s="237" t="str" cm="1">
        <f t="array" aca="1" ref="V30" ca="1">IFERROR(INDIRECT(TEXT($AP30,"#")&amp;"!P44"),"")</f>
        <v/>
      </c>
      <c r="W30" s="238"/>
      <c r="X30" s="238"/>
      <c r="Y30" s="238"/>
      <c r="Z30" s="238"/>
      <c r="AA30" s="238"/>
      <c r="AB30" s="243"/>
      <c r="AC30" s="243"/>
      <c r="AD30" s="243"/>
      <c r="AE30" s="243"/>
      <c r="AF30" s="243"/>
      <c r="AG30" s="243"/>
      <c r="AH30" s="243"/>
      <c r="AI30" s="243"/>
      <c r="AJ30" s="243"/>
      <c r="AL30" s="121" t="str">
        <f t="shared" ca="1" si="1"/>
        <v/>
      </c>
      <c r="AM30" s="121">
        <v>7</v>
      </c>
      <c r="AN30" s="121" t="e">
        <f>#REF!</f>
        <v>#REF!</v>
      </c>
      <c r="AO30" s="118">
        <v>17</v>
      </c>
      <c r="AP30" s="118" t="str">
        <f>IFERROR(MATCH($AO30,利用者情報!$U$7:$U$26,0),"")</f>
        <v/>
      </c>
    </row>
    <row r="31" spans="2:42" s="118" customFormat="1" ht="24.75" customHeight="1">
      <c r="B31" s="234" t="str">
        <f>IFERROR(VLOOKUP($AP31,利用者情報!$A$7:$E$26,3,FALSE),"")</f>
        <v/>
      </c>
      <c r="C31" s="235"/>
      <c r="D31" s="235"/>
      <c r="E31" s="235"/>
      <c r="F31" s="235"/>
      <c r="G31" s="235"/>
      <c r="H31" s="235"/>
      <c r="I31" s="236"/>
      <c r="J31" s="237" t="str" cm="1">
        <f t="array" aca="1" ref="J31" ca="1">IFERROR(INDIRECT(TEXT($AP31,"#")&amp;"!L44"),"")</f>
        <v/>
      </c>
      <c r="K31" s="238"/>
      <c r="L31" s="238"/>
      <c r="M31" s="238"/>
      <c r="N31" s="238"/>
      <c r="O31" s="239"/>
      <c r="P31" s="240" t="str" cm="1">
        <f t="array" aca="1" ref="P31" ca="1">IFERROR(INDIRECT(TEXT($AP31,"#")&amp;"!N44"),"")</f>
        <v/>
      </c>
      <c r="Q31" s="241"/>
      <c r="R31" s="241"/>
      <c r="S31" s="241"/>
      <c r="T31" s="241"/>
      <c r="U31" s="242"/>
      <c r="V31" s="237" t="str" cm="1">
        <f t="array" aca="1" ref="V31" ca="1">IFERROR(INDIRECT(TEXT($AP31,"#")&amp;"!P44"),"")</f>
        <v/>
      </c>
      <c r="W31" s="238"/>
      <c r="X31" s="238"/>
      <c r="Y31" s="238"/>
      <c r="Z31" s="238"/>
      <c r="AA31" s="238"/>
      <c r="AB31" s="243"/>
      <c r="AC31" s="243"/>
      <c r="AD31" s="243"/>
      <c r="AE31" s="243"/>
      <c r="AF31" s="243"/>
      <c r="AG31" s="243"/>
      <c r="AH31" s="243"/>
      <c r="AI31" s="243"/>
      <c r="AJ31" s="243"/>
      <c r="AL31" s="121" t="str">
        <f t="shared" ca="1" si="1"/>
        <v/>
      </c>
      <c r="AM31" s="121">
        <v>8</v>
      </c>
      <c r="AN31" s="121" t="e">
        <f>#REF!</f>
        <v>#REF!</v>
      </c>
      <c r="AO31" s="118">
        <v>18</v>
      </c>
      <c r="AP31" s="118" t="str">
        <f>IFERROR(MATCH($AO31,利用者情報!$U$7:$U$26,0),"")</f>
        <v/>
      </c>
    </row>
    <row r="32" spans="2:42" s="118" customFormat="1" ht="24.75" customHeight="1">
      <c r="B32" s="234" t="str">
        <f>IFERROR(VLOOKUP($AP32,利用者情報!$A$7:$E$26,3,FALSE),"")</f>
        <v/>
      </c>
      <c r="C32" s="235"/>
      <c r="D32" s="235"/>
      <c r="E32" s="235"/>
      <c r="F32" s="235"/>
      <c r="G32" s="235"/>
      <c r="H32" s="235"/>
      <c r="I32" s="236"/>
      <c r="J32" s="237" t="str" cm="1">
        <f t="array" aca="1" ref="J32" ca="1">IFERROR(INDIRECT(TEXT($AP32,"#")&amp;"!L44"),"")</f>
        <v/>
      </c>
      <c r="K32" s="238"/>
      <c r="L32" s="238"/>
      <c r="M32" s="238"/>
      <c r="N32" s="238"/>
      <c r="O32" s="239"/>
      <c r="P32" s="240" t="str" cm="1">
        <f t="array" aca="1" ref="P32" ca="1">IFERROR(INDIRECT(TEXT($AP32,"#")&amp;"!N44"),"")</f>
        <v/>
      </c>
      <c r="Q32" s="241"/>
      <c r="R32" s="241"/>
      <c r="S32" s="241"/>
      <c r="T32" s="241"/>
      <c r="U32" s="242"/>
      <c r="V32" s="237" t="str" cm="1">
        <f t="array" aca="1" ref="V32" ca="1">IFERROR(INDIRECT(TEXT($AP32,"#")&amp;"!P44"),"")</f>
        <v/>
      </c>
      <c r="W32" s="238"/>
      <c r="X32" s="238"/>
      <c r="Y32" s="238"/>
      <c r="Z32" s="238"/>
      <c r="AA32" s="238"/>
      <c r="AB32" s="243"/>
      <c r="AC32" s="243"/>
      <c r="AD32" s="243"/>
      <c r="AE32" s="243"/>
      <c r="AF32" s="243"/>
      <c r="AG32" s="243"/>
      <c r="AH32" s="243"/>
      <c r="AI32" s="243"/>
      <c r="AJ32" s="243"/>
      <c r="AL32" s="121" t="str">
        <f t="shared" ca="1" si="1"/>
        <v/>
      </c>
      <c r="AM32" s="121">
        <v>9</v>
      </c>
      <c r="AN32" s="121" t="e">
        <f>#REF!</f>
        <v>#REF!</v>
      </c>
      <c r="AO32" s="118">
        <v>19</v>
      </c>
      <c r="AP32" s="118" t="str">
        <f>IFERROR(MATCH($AO32,利用者情報!$U$7:$U$26,0),"")</f>
        <v/>
      </c>
    </row>
    <row r="33" spans="2:42" s="118" customFormat="1" ht="24.75" customHeight="1">
      <c r="B33" s="244" t="str">
        <f>IFERROR(VLOOKUP($AP33,利用者情報!$A$7:$E$26,3,FALSE),"")</f>
        <v/>
      </c>
      <c r="C33" s="245"/>
      <c r="D33" s="245"/>
      <c r="E33" s="245"/>
      <c r="F33" s="245"/>
      <c r="G33" s="245"/>
      <c r="H33" s="245"/>
      <c r="I33" s="246"/>
      <c r="J33" s="237" t="str" cm="1">
        <f t="array" aca="1" ref="J33" ca="1">IFERROR(INDIRECT(TEXT($AP33,"#")&amp;"!L44"),"")</f>
        <v/>
      </c>
      <c r="K33" s="238"/>
      <c r="L33" s="238"/>
      <c r="M33" s="238"/>
      <c r="N33" s="238"/>
      <c r="O33" s="239"/>
      <c r="P33" s="240" t="str" cm="1">
        <f t="array" aca="1" ref="P33" ca="1">IFERROR(INDIRECT(TEXT($AP33,"#")&amp;"!N44"),"")</f>
        <v/>
      </c>
      <c r="Q33" s="241"/>
      <c r="R33" s="241"/>
      <c r="S33" s="241"/>
      <c r="T33" s="241"/>
      <c r="U33" s="242"/>
      <c r="V33" s="237" t="str" cm="1">
        <f t="array" aca="1" ref="V33" ca="1">IFERROR(INDIRECT(TEXT($AP33,"#")&amp;"!P44"),"")</f>
        <v/>
      </c>
      <c r="W33" s="238"/>
      <c r="X33" s="238"/>
      <c r="Y33" s="238"/>
      <c r="Z33" s="238"/>
      <c r="AA33" s="238"/>
      <c r="AB33" s="243"/>
      <c r="AC33" s="243"/>
      <c r="AD33" s="243"/>
      <c r="AE33" s="243"/>
      <c r="AF33" s="243"/>
      <c r="AG33" s="243"/>
      <c r="AH33" s="243"/>
      <c r="AI33" s="243"/>
      <c r="AJ33" s="243"/>
      <c r="AL33" s="121" t="str">
        <f t="shared" ca="1" si="1"/>
        <v/>
      </c>
      <c r="AM33" s="121">
        <v>10</v>
      </c>
      <c r="AN33" s="121" t="e">
        <f>#REF!</f>
        <v>#REF!</v>
      </c>
      <c r="AO33" s="118">
        <v>20</v>
      </c>
      <c r="AP33" s="118" t="str">
        <f>IFERROR(MATCH($AO33,利用者情報!$U$7:$U$26,0),"")</f>
        <v/>
      </c>
    </row>
  </sheetData>
  <sheetProtection algorithmName="SHA-512" hashValue="pUbmW7n/XxJ11szNjQwFtJi6dJlnOXvemjnP+9o7PAdYIL29MRn6R2b24nWgyruAu/FDqDFfts8a+CwYI1tloQ==" saltValue="0uC+FOI6SnuWampmTQWTFw==" spinCount="100000" sheet="1" objects="1" scenarios="1"/>
  <mergeCells count="123">
    <mergeCell ref="A2:AJ3"/>
    <mergeCell ref="B5:AI5"/>
    <mergeCell ref="B6:L6"/>
    <mergeCell ref="M6:T6"/>
    <mergeCell ref="U6:AF6"/>
    <mergeCell ref="AG6:AH6"/>
    <mergeCell ref="B8:G8"/>
    <mergeCell ref="I8:AI8"/>
    <mergeCell ref="B9:G9"/>
    <mergeCell ref="I9:AI9"/>
    <mergeCell ref="B11:F11"/>
    <mergeCell ref="G11:I11"/>
    <mergeCell ref="J11:N11"/>
    <mergeCell ref="O11:S11"/>
    <mergeCell ref="T11:U11"/>
    <mergeCell ref="V11:AA11"/>
    <mergeCell ref="V24:AA24"/>
    <mergeCell ref="AB24:AJ24"/>
    <mergeCell ref="V13:AA13"/>
    <mergeCell ref="J13:O13"/>
    <mergeCell ref="P13:U13"/>
    <mergeCell ref="B13:I13"/>
    <mergeCell ref="B24:I24"/>
    <mergeCell ref="J24:O24"/>
    <mergeCell ref="P24:U24"/>
    <mergeCell ref="AB13:AJ13"/>
    <mergeCell ref="B15:I15"/>
    <mergeCell ref="J15:O15"/>
    <mergeCell ref="P15:U15"/>
    <mergeCell ref="V15:AA15"/>
    <mergeCell ref="AB15:AJ15"/>
    <mergeCell ref="B14:I14"/>
    <mergeCell ref="J14:O14"/>
    <mergeCell ref="P19:U19"/>
    <mergeCell ref="V25:AA25"/>
    <mergeCell ref="AB25:AJ25"/>
    <mergeCell ref="V26:AA26"/>
    <mergeCell ref="AB26:AJ26"/>
    <mergeCell ref="B25:I25"/>
    <mergeCell ref="J25:O25"/>
    <mergeCell ref="P25:U25"/>
    <mergeCell ref="B26:I26"/>
    <mergeCell ref="J26:O26"/>
    <mergeCell ref="P26:U26"/>
    <mergeCell ref="V27:AA27"/>
    <mergeCell ref="AB27:AJ27"/>
    <mergeCell ref="V28:AA28"/>
    <mergeCell ref="AB28:AJ28"/>
    <mergeCell ref="B27:I27"/>
    <mergeCell ref="J27:O27"/>
    <mergeCell ref="P27:U27"/>
    <mergeCell ref="B28:I28"/>
    <mergeCell ref="J28:O28"/>
    <mergeCell ref="P28:U28"/>
    <mergeCell ref="V29:AA29"/>
    <mergeCell ref="AB29:AJ29"/>
    <mergeCell ref="V30:AA30"/>
    <mergeCell ref="AB30:AJ30"/>
    <mergeCell ref="B29:I29"/>
    <mergeCell ref="J29:O29"/>
    <mergeCell ref="P29:U29"/>
    <mergeCell ref="B30:I30"/>
    <mergeCell ref="J30:O30"/>
    <mergeCell ref="P30:U30"/>
    <mergeCell ref="V33:AA33"/>
    <mergeCell ref="AB33:AJ33"/>
    <mergeCell ref="B33:I33"/>
    <mergeCell ref="J33:O33"/>
    <mergeCell ref="P33:U33"/>
    <mergeCell ref="V31:AA31"/>
    <mergeCell ref="AB31:AJ31"/>
    <mergeCell ref="V32:AA32"/>
    <mergeCell ref="AB32:AJ32"/>
    <mergeCell ref="B31:I31"/>
    <mergeCell ref="J31:O31"/>
    <mergeCell ref="P31:U31"/>
    <mergeCell ref="B32:I32"/>
    <mergeCell ref="J32:O32"/>
    <mergeCell ref="P32:U32"/>
    <mergeCell ref="V19:AA19"/>
    <mergeCell ref="AB19:AJ19"/>
    <mergeCell ref="B18:I18"/>
    <mergeCell ref="J18:O18"/>
    <mergeCell ref="P18:U18"/>
    <mergeCell ref="V18:AA18"/>
    <mergeCell ref="AB18:AJ18"/>
    <mergeCell ref="P14:U14"/>
    <mergeCell ref="V14:AA14"/>
    <mergeCell ref="AB14:AJ14"/>
    <mergeCell ref="B17:I17"/>
    <mergeCell ref="J17:O17"/>
    <mergeCell ref="P17:U17"/>
    <mergeCell ref="V17:AA17"/>
    <mergeCell ref="AB17:AJ17"/>
    <mergeCell ref="B16:I16"/>
    <mergeCell ref="J16:O16"/>
    <mergeCell ref="P16:U16"/>
    <mergeCell ref="V16:AA16"/>
    <mergeCell ref="AB16:AJ16"/>
    <mergeCell ref="AI11:AJ11"/>
    <mergeCell ref="AB11:AH11"/>
    <mergeCell ref="B23:I23"/>
    <mergeCell ref="J23:O23"/>
    <mergeCell ref="P23:U23"/>
    <mergeCell ref="V23:AA23"/>
    <mergeCell ref="AB23:AJ23"/>
    <mergeCell ref="B22:I22"/>
    <mergeCell ref="J22:O22"/>
    <mergeCell ref="P22:U22"/>
    <mergeCell ref="V22:AA22"/>
    <mergeCell ref="AB22:AJ22"/>
    <mergeCell ref="B21:I21"/>
    <mergeCell ref="J21:O21"/>
    <mergeCell ref="P21:U21"/>
    <mergeCell ref="V21:AA21"/>
    <mergeCell ref="AB21:AJ21"/>
    <mergeCell ref="B20:I20"/>
    <mergeCell ref="J20:O20"/>
    <mergeCell ref="P20:U20"/>
    <mergeCell ref="V20:AA20"/>
    <mergeCell ref="AB20:AJ20"/>
    <mergeCell ref="B19:I19"/>
    <mergeCell ref="J19:O19"/>
  </mergeCells>
  <phoneticPr fontId="2"/>
  <dataValidations count="1">
    <dataValidation imeMode="off" allowBlank="1" showInputMessage="1" showErrorMessage="1" sqref="AB14:AJ33" xr:uid="{567C25FA-64EE-41B5-B06A-CB555C35C7FA}"/>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79D9-E1EA-45A8-AC28-E1E00EB35E4B}">
  <sheetPr>
    <tabColor rgb="FFFFFF00"/>
    <pageSetUpPr fitToPage="1"/>
  </sheetPr>
  <dimension ref="B1:U45"/>
  <sheetViews>
    <sheetView showGridLines="0" view="pageBreakPreview" zoomScale="70" zoomScaleNormal="100" zoomScaleSheetLayoutView="70" workbookViewId="0">
      <selection activeCell="B3" sqref="B3:Q3"/>
    </sheetView>
  </sheetViews>
  <sheetFormatPr defaultColWidth="9" defaultRowHeight="13.2"/>
  <cols>
    <col min="1" max="1" width="0.5" style="45" customWidth="1"/>
    <col min="2" max="3" width="8.3984375" style="45" customWidth="1"/>
    <col min="4" max="4" width="10.59765625" style="45" customWidth="1"/>
    <col min="5" max="5" width="1.59765625" style="45" customWidth="1"/>
    <col min="6" max="7" width="10.59765625" style="45" customWidth="1"/>
    <col min="8" max="8" width="1.59765625" style="45" customWidth="1"/>
    <col min="9" max="9" width="10.59765625" style="45" customWidth="1"/>
    <col min="10" max="10" width="12.8984375" style="45" bestFit="1" customWidth="1"/>
    <col min="11" max="11" width="9.19921875" style="45" customWidth="1"/>
    <col min="12" max="12" width="17.5" style="45" customWidth="1"/>
    <col min="13" max="13" width="6.796875" style="46" customWidth="1"/>
    <col min="14" max="14" width="15.59765625" style="45" customWidth="1"/>
    <col min="15" max="15" width="6.796875" style="46" customWidth="1"/>
    <col min="16" max="16" width="15.59765625" style="46" customWidth="1"/>
    <col min="17" max="17" width="6.796875" style="46" customWidth="1"/>
    <col min="18" max="18" width="0.3984375" style="45" customWidth="1"/>
    <col min="19" max="19" width="16.09765625" style="45" customWidth="1"/>
    <col min="20" max="21" width="0" style="45" hidden="1" customWidth="1"/>
    <col min="22" max="16384" width="9" style="45"/>
  </cols>
  <sheetData>
    <row r="1" spans="2:21" ht="3.75" customHeight="1"/>
    <row r="2" spans="2:21" ht="49.8" customHeight="1">
      <c r="B2" s="47" t="s">
        <v>77</v>
      </c>
      <c r="C2" s="47"/>
      <c r="D2" s="47"/>
      <c r="E2" s="47"/>
      <c r="F2" s="47"/>
      <c r="G2" s="47"/>
      <c r="H2" s="47"/>
      <c r="I2" s="47"/>
      <c r="J2" s="47"/>
      <c r="K2" s="47"/>
      <c r="L2" s="47"/>
      <c r="M2" s="47"/>
      <c r="N2" s="47"/>
      <c r="O2" s="47"/>
      <c r="P2" s="47"/>
      <c r="Q2" s="47"/>
    </row>
    <row r="3" spans="2:21" ht="50.1" customHeight="1">
      <c r="B3" s="284" t="s">
        <v>78</v>
      </c>
      <c r="C3" s="284"/>
      <c r="D3" s="284"/>
      <c r="E3" s="284"/>
      <c r="F3" s="284"/>
      <c r="G3" s="284"/>
      <c r="H3" s="284"/>
      <c r="I3" s="284"/>
      <c r="J3" s="284"/>
      <c r="K3" s="284"/>
      <c r="L3" s="284"/>
      <c r="M3" s="284"/>
      <c r="N3" s="284"/>
      <c r="O3" s="284"/>
      <c r="P3" s="284"/>
      <c r="Q3" s="284"/>
    </row>
    <row r="4" spans="2:21" ht="50.1" customHeight="1">
      <c r="B4" s="48"/>
      <c r="C4" s="48"/>
      <c r="D4" s="48"/>
      <c r="E4" s="48"/>
      <c r="F4" s="48"/>
      <c r="G4" s="48"/>
      <c r="H4" s="48"/>
      <c r="I4" s="48"/>
      <c r="J4" s="48"/>
      <c r="K4" s="48"/>
      <c r="L4" s="48"/>
      <c r="M4" s="49"/>
      <c r="N4" s="48"/>
      <c r="O4" s="49"/>
      <c r="P4" s="49"/>
      <c r="Q4" s="49"/>
    </row>
    <row r="5" spans="2:21" ht="50.1" customHeight="1">
      <c r="B5" s="105" t="s">
        <v>47</v>
      </c>
      <c r="C5" s="106">
        <v>7</v>
      </c>
      <c r="D5" s="53" t="s">
        <v>16</v>
      </c>
      <c r="E5" s="285">
        <v>4</v>
      </c>
      <c r="F5" s="285"/>
      <c r="G5" s="53" t="s">
        <v>38</v>
      </c>
      <c r="H5" s="105"/>
      <c r="I5" s="105"/>
      <c r="J5" s="105"/>
      <c r="K5" s="105"/>
      <c r="L5" s="105"/>
      <c r="M5" s="53"/>
      <c r="N5" s="105"/>
      <c r="O5" s="53"/>
      <c r="P5" s="53"/>
      <c r="Q5" s="53"/>
    </row>
    <row r="6" spans="2:21" ht="15" customHeight="1" thickBot="1">
      <c r="B6" s="105"/>
      <c r="C6" s="105"/>
      <c r="D6" s="105"/>
      <c r="E6" s="105"/>
      <c r="F6" s="105"/>
      <c r="G6" s="105"/>
      <c r="H6" s="105"/>
      <c r="I6" s="105"/>
      <c r="J6" s="105"/>
      <c r="K6" s="105"/>
      <c r="L6" s="105"/>
      <c r="M6" s="53"/>
      <c r="N6" s="105"/>
      <c r="O6" s="53"/>
      <c r="P6" s="53"/>
      <c r="Q6" s="107"/>
    </row>
    <row r="7" spans="2:21" ht="40.049999999999997" customHeight="1" thickBot="1">
      <c r="B7" s="272" t="s">
        <v>79</v>
      </c>
      <c r="C7" s="272"/>
      <c r="D7" s="272"/>
      <c r="E7" s="272" t="str">
        <f>IF(利用者情報!C6="","",利用者情報!C6)</f>
        <v>東海　太郎</v>
      </c>
      <c r="F7" s="272"/>
      <c r="G7" s="272"/>
      <c r="H7" s="272"/>
      <c r="I7" s="272"/>
      <c r="J7" s="272"/>
      <c r="K7" s="272" t="s">
        <v>80</v>
      </c>
      <c r="L7" s="272"/>
      <c r="M7" s="286" t="s">
        <v>119</v>
      </c>
      <c r="N7" s="287"/>
      <c r="O7" s="287"/>
      <c r="P7" s="287"/>
      <c r="Q7" s="288"/>
      <c r="S7" s="50"/>
    </row>
    <row r="8" spans="2:21" ht="40.049999999999997" customHeight="1" thickBot="1">
      <c r="B8" s="273" t="s">
        <v>44</v>
      </c>
      <c r="C8" s="274"/>
      <c r="D8" s="274"/>
      <c r="E8" s="289" t="s">
        <v>81</v>
      </c>
      <c r="F8" s="285"/>
      <c r="G8" s="290" t="str">
        <f>IF(利用者情報!F6="","",利用者情報!F6)</f>
        <v>0123456789</v>
      </c>
      <c r="H8" s="290"/>
      <c r="I8" s="290"/>
      <c r="J8" s="108" t="s">
        <v>82</v>
      </c>
      <c r="K8" s="273" t="s">
        <v>83</v>
      </c>
      <c r="L8" s="274"/>
      <c r="M8" s="291" t="s">
        <v>120</v>
      </c>
      <c r="N8" s="292"/>
      <c r="O8" s="292"/>
      <c r="P8" s="292"/>
      <c r="Q8" s="293"/>
      <c r="S8" s="50"/>
    </row>
    <row r="9" spans="2:21" ht="40.049999999999997" customHeight="1" thickBot="1">
      <c r="B9" s="272" t="s">
        <v>84</v>
      </c>
      <c r="C9" s="272"/>
      <c r="D9" s="273"/>
      <c r="E9" s="273">
        <f>IF(利用者情報!I6="","",利用者情報!I6)</f>
        <v>10</v>
      </c>
      <c r="F9" s="274"/>
      <c r="G9" s="274"/>
      <c r="H9" s="274"/>
      <c r="I9" s="274"/>
      <c r="J9" s="109" t="s">
        <v>85</v>
      </c>
      <c r="K9" s="272" t="s">
        <v>86</v>
      </c>
      <c r="L9" s="272"/>
      <c r="M9" s="275">
        <f>IF(利用者情報!K6="","",利用者情報!K6)</f>
        <v>0.1</v>
      </c>
      <c r="N9" s="276"/>
      <c r="O9" s="276"/>
      <c r="P9" s="276"/>
      <c r="Q9" s="277"/>
      <c r="R9" s="51"/>
      <c r="S9" s="50"/>
    </row>
    <row r="10" spans="2:21" ht="50.1" customHeight="1" thickBot="1">
      <c r="N10" s="52"/>
      <c r="O10" s="53"/>
      <c r="P10" s="52"/>
      <c r="Q10" s="53"/>
      <c r="S10" s="123"/>
    </row>
    <row r="11" spans="2:21" ht="30" customHeight="1" thickBot="1">
      <c r="B11" s="278" t="s">
        <v>48</v>
      </c>
      <c r="C11" s="278" t="s">
        <v>49</v>
      </c>
      <c r="D11" s="272" t="s">
        <v>87</v>
      </c>
      <c r="E11" s="272"/>
      <c r="F11" s="272"/>
      <c r="G11" s="272"/>
      <c r="H11" s="272"/>
      <c r="I11" s="272"/>
      <c r="J11" s="272"/>
      <c r="K11" s="272"/>
      <c r="L11" s="279" t="s">
        <v>88</v>
      </c>
      <c r="M11" s="280"/>
      <c r="N11" s="283" t="s">
        <v>89</v>
      </c>
      <c r="O11" s="278"/>
      <c r="P11" s="283" t="s">
        <v>54</v>
      </c>
      <c r="Q11" s="278"/>
      <c r="S11" s="260" t="s">
        <v>126</v>
      </c>
    </row>
    <row r="12" spans="2:21" ht="40.049999999999997" customHeight="1" thickBot="1">
      <c r="B12" s="278"/>
      <c r="C12" s="278"/>
      <c r="D12" s="272" t="s">
        <v>90</v>
      </c>
      <c r="E12" s="272"/>
      <c r="F12" s="272"/>
      <c r="G12" s="272" t="s">
        <v>91</v>
      </c>
      <c r="H12" s="272"/>
      <c r="I12" s="272"/>
      <c r="J12" s="272" t="s">
        <v>92</v>
      </c>
      <c r="K12" s="272"/>
      <c r="L12" s="281"/>
      <c r="M12" s="282"/>
      <c r="N12" s="278"/>
      <c r="O12" s="278"/>
      <c r="P12" s="278"/>
      <c r="Q12" s="278"/>
      <c r="S12" s="260"/>
    </row>
    <row r="13" spans="2:21" ht="34.950000000000003" customHeight="1" thickBot="1">
      <c r="B13" s="54">
        <v>1</v>
      </c>
      <c r="C13" s="55" t="str">
        <f>IF(B13="","",TEXT(DATE(利用者情報!$F$2,利用者情報!$I$2,B13),"aaa"))</f>
        <v>火</v>
      </c>
      <c r="D13" s="265">
        <v>0.3125</v>
      </c>
      <c r="E13" s="266"/>
      <c r="F13" s="267"/>
      <c r="G13" s="265">
        <v>0.41666666666666669</v>
      </c>
      <c r="H13" s="266"/>
      <c r="I13" s="267"/>
      <c r="J13" s="270">
        <f>G13-D13</f>
        <v>0.10416666666666669</v>
      </c>
      <c r="K13" s="271"/>
      <c r="L13" s="64"/>
      <c r="M13" s="56" t="s">
        <v>57</v>
      </c>
      <c r="N13" s="57" t="str">
        <f>IF(L13="","",ROUNDDOWN(L13*$M$9,-1))</f>
        <v/>
      </c>
      <c r="O13" s="56" t="s">
        <v>57</v>
      </c>
      <c r="P13" s="58" t="str">
        <f>IFERROR(L13-N13,"")</f>
        <v/>
      </c>
      <c r="Q13" s="56" t="s">
        <v>57</v>
      </c>
      <c r="S13" s="124" t="str">
        <f>IF(AND(T13&lt;&gt;0,T13=U13),SUMIF($B$13:$B$42,"="&amp;B13,$J$13:$K$42),"")</f>
        <v/>
      </c>
      <c r="T13" s="45">
        <f>COUNTIF(B$13:B13,B13)</f>
        <v>1</v>
      </c>
      <c r="U13" s="45">
        <f>COUNTIF($B$13:$B$42,B13)</f>
        <v>2</v>
      </c>
    </row>
    <row r="14" spans="2:21" ht="34.950000000000003" customHeight="1" thickBot="1">
      <c r="B14" s="54">
        <v>1</v>
      </c>
      <c r="C14" s="55" t="str">
        <f>IF(B14="","",TEXT(DATE(利用者情報!$F$2,利用者情報!$I$2,B14),"aaa"))</f>
        <v>火</v>
      </c>
      <c r="D14" s="265">
        <v>0.66666666666666663</v>
      </c>
      <c r="E14" s="266"/>
      <c r="F14" s="267"/>
      <c r="G14" s="265">
        <v>0.75</v>
      </c>
      <c r="H14" s="266"/>
      <c r="I14" s="267"/>
      <c r="J14" s="268">
        <f t="shared" ref="J14:J42" si="0">G14-D14</f>
        <v>8.333333333333337E-2</v>
      </c>
      <c r="K14" s="269"/>
      <c r="L14" s="64">
        <v>4000</v>
      </c>
      <c r="M14" s="59" t="s">
        <v>57</v>
      </c>
      <c r="N14" s="57">
        <f t="shared" ref="N14:N42" si="1">IF(L14="","",ROUNDDOWN(L14*$M$9,-1))</f>
        <v>400</v>
      </c>
      <c r="O14" s="59" t="s">
        <v>57</v>
      </c>
      <c r="P14" s="58">
        <f t="shared" ref="P14:P42" si="2">IFERROR(L14-N14,"")</f>
        <v>3600</v>
      </c>
      <c r="Q14" s="59" t="s">
        <v>57</v>
      </c>
      <c r="S14" s="124">
        <f t="shared" ref="S14:S42" si="3">IF(AND(T14&lt;&gt;0,T14=U14),SUMIF($B$13:$B$42,"="&amp;B14,$J$13:$K$42),"")</f>
        <v>0.18750000000000006</v>
      </c>
      <c r="T14" s="45">
        <f>COUNTIF(B$13:B14,B14)</f>
        <v>2</v>
      </c>
      <c r="U14" s="45">
        <f t="shared" ref="U14:U42" si="4">COUNTIF($B$13:$B$42,B14)</f>
        <v>2</v>
      </c>
    </row>
    <row r="15" spans="2:21" ht="34.799999999999997" customHeight="1" thickBot="1">
      <c r="B15" s="54">
        <v>3</v>
      </c>
      <c r="C15" s="55" t="str">
        <f>IF(B15="","",TEXT(DATE(利用者情報!$F$2,利用者情報!$I$2,B15),"aaa"))</f>
        <v>木</v>
      </c>
      <c r="D15" s="265">
        <v>0.66666666666666663</v>
      </c>
      <c r="E15" s="266"/>
      <c r="F15" s="267"/>
      <c r="G15" s="265">
        <v>0.70833333333333337</v>
      </c>
      <c r="H15" s="266"/>
      <c r="I15" s="267"/>
      <c r="J15" s="268">
        <f t="shared" si="0"/>
        <v>4.1666666666666741E-2</v>
      </c>
      <c r="K15" s="269"/>
      <c r="L15" s="64">
        <v>2000</v>
      </c>
      <c r="M15" s="59" t="s">
        <v>57</v>
      </c>
      <c r="N15" s="57">
        <f t="shared" si="1"/>
        <v>200</v>
      </c>
      <c r="O15" s="59" t="s">
        <v>57</v>
      </c>
      <c r="P15" s="58">
        <f t="shared" si="2"/>
        <v>1800</v>
      </c>
      <c r="Q15" s="59" t="s">
        <v>57</v>
      </c>
      <c r="S15" s="124">
        <f t="shared" si="3"/>
        <v>4.1666666666666741E-2</v>
      </c>
      <c r="T15" s="45">
        <f>COUNTIF(B$13:B15,B15)</f>
        <v>1</v>
      </c>
      <c r="U15" s="45">
        <f t="shared" si="4"/>
        <v>1</v>
      </c>
    </row>
    <row r="16" spans="2:21" ht="34.950000000000003" customHeight="1" thickBot="1">
      <c r="B16" s="54">
        <v>10</v>
      </c>
      <c r="C16" s="55" t="str">
        <f>IF(B16="","",TEXT(DATE(利用者情報!$F$2,利用者情報!$I$2,B16),"aaa"))</f>
        <v>木</v>
      </c>
      <c r="D16" s="265">
        <v>0.66666666666666663</v>
      </c>
      <c r="E16" s="266"/>
      <c r="F16" s="267"/>
      <c r="G16" s="265">
        <v>0.75</v>
      </c>
      <c r="H16" s="266"/>
      <c r="I16" s="267"/>
      <c r="J16" s="268">
        <f t="shared" si="0"/>
        <v>8.333333333333337E-2</v>
      </c>
      <c r="K16" s="269"/>
      <c r="L16" s="64">
        <v>3000</v>
      </c>
      <c r="M16" s="59" t="s">
        <v>57</v>
      </c>
      <c r="N16" s="57">
        <f t="shared" si="1"/>
        <v>300</v>
      </c>
      <c r="O16" s="59" t="s">
        <v>57</v>
      </c>
      <c r="P16" s="58">
        <f t="shared" si="2"/>
        <v>2700</v>
      </c>
      <c r="Q16" s="59" t="s">
        <v>57</v>
      </c>
      <c r="S16" s="124">
        <f t="shared" si="3"/>
        <v>8.333333333333337E-2</v>
      </c>
      <c r="T16" s="45">
        <f>COUNTIF(B$13:B16,B16)</f>
        <v>1</v>
      </c>
      <c r="U16" s="45">
        <f t="shared" si="4"/>
        <v>1</v>
      </c>
    </row>
    <row r="17" spans="2:21" ht="34.950000000000003" customHeight="1" thickBot="1">
      <c r="B17" s="54">
        <v>19</v>
      </c>
      <c r="C17" s="55" t="str">
        <f>IF(B17="","",TEXT(DATE(利用者情報!$F$2,利用者情報!$I$2,B17),"aaa"))</f>
        <v>土</v>
      </c>
      <c r="D17" s="265">
        <v>0.375</v>
      </c>
      <c r="E17" s="266"/>
      <c r="F17" s="267"/>
      <c r="G17" s="265">
        <v>0.625</v>
      </c>
      <c r="H17" s="266"/>
      <c r="I17" s="267"/>
      <c r="J17" s="268">
        <f t="shared" si="0"/>
        <v>0.25</v>
      </c>
      <c r="K17" s="269"/>
      <c r="L17" s="64">
        <v>5000</v>
      </c>
      <c r="M17" s="59" t="s">
        <v>57</v>
      </c>
      <c r="N17" s="57">
        <f t="shared" si="1"/>
        <v>500</v>
      </c>
      <c r="O17" s="59" t="s">
        <v>57</v>
      </c>
      <c r="P17" s="58">
        <f t="shared" si="2"/>
        <v>4500</v>
      </c>
      <c r="Q17" s="59" t="s">
        <v>57</v>
      </c>
      <c r="S17" s="124">
        <f t="shared" si="3"/>
        <v>0.25</v>
      </c>
      <c r="T17" s="45">
        <f>COUNTIF(B$13:B17,B17)</f>
        <v>1</v>
      </c>
      <c r="U17" s="45">
        <f t="shared" si="4"/>
        <v>1</v>
      </c>
    </row>
    <row r="18" spans="2:21" ht="34.950000000000003" customHeight="1" thickBot="1">
      <c r="B18" s="54">
        <v>29</v>
      </c>
      <c r="C18" s="55" t="str">
        <f>IF(B18="","",TEXT(DATE(利用者情報!$F$2,利用者情報!$I$2,B18),"aaa"))</f>
        <v>火</v>
      </c>
      <c r="D18" s="265">
        <v>0.35416666666666669</v>
      </c>
      <c r="E18" s="266"/>
      <c r="F18" s="267"/>
      <c r="G18" s="265">
        <v>0.375</v>
      </c>
      <c r="H18" s="266"/>
      <c r="I18" s="267"/>
      <c r="J18" s="268">
        <f t="shared" si="0"/>
        <v>2.0833333333333315E-2</v>
      </c>
      <c r="K18" s="269"/>
      <c r="L18" s="64"/>
      <c r="M18" s="59" t="s">
        <v>57</v>
      </c>
      <c r="N18" s="57" t="str">
        <f t="shared" si="1"/>
        <v/>
      </c>
      <c r="O18" s="59" t="s">
        <v>57</v>
      </c>
      <c r="P18" s="58" t="str">
        <f t="shared" si="2"/>
        <v/>
      </c>
      <c r="Q18" s="59" t="s">
        <v>57</v>
      </c>
      <c r="S18" s="124" t="str">
        <f t="shared" si="3"/>
        <v/>
      </c>
      <c r="T18" s="45">
        <f>COUNTIF(B$13:B18,B18)</f>
        <v>1</v>
      </c>
      <c r="U18" s="45">
        <f t="shared" si="4"/>
        <v>2</v>
      </c>
    </row>
    <row r="19" spans="2:21" ht="34.950000000000003" customHeight="1" thickBot="1">
      <c r="B19" s="54">
        <v>29</v>
      </c>
      <c r="C19" s="55" t="str">
        <f>IF(B19="","",TEXT(DATE(利用者情報!$F$2,利用者情報!$I$2,B19),"aaa"))</f>
        <v>火</v>
      </c>
      <c r="D19" s="265">
        <v>0.625</v>
      </c>
      <c r="E19" s="266"/>
      <c r="F19" s="267"/>
      <c r="G19" s="265">
        <v>0.6875</v>
      </c>
      <c r="H19" s="266"/>
      <c r="I19" s="267"/>
      <c r="J19" s="268">
        <f t="shared" si="0"/>
        <v>6.25E-2</v>
      </c>
      <c r="K19" s="269"/>
      <c r="L19" s="64">
        <v>2000</v>
      </c>
      <c r="M19" s="59" t="s">
        <v>57</v>
      </c>
      <c r="N19" s="57">
        <f t="shared" si="1"/>
        <v>200</v>
      </c>
      <c r="O19" s="59" t="s">
        <v>57</v>
      </c>
      <c r="P19" s="58">
        <f t="shared" si="2"/>
        <v>1800</v>
      </c>
      <c r="Q19" s="59" t="s">
        <v>57</v>
      </c>
      <c r="S19" s="124">
        <f t="shared" si="3"/>
        <v>8.3333333333333315E-2</v>
      </c>
      <c r="T19" s="45">
        <f>COUNTIF(B$13:B19,B19)</f>
        <v>2</v>
      </c>
      <c r="U19" s="45">
        <f t="shared" si="4"/>
        <v>2</v>
      </c>
    </row>
    <row r="20" spans="2:21" ht="34.950000000000003" customHeight="1" thickBot="1">
      <c r="B20" s="54"/>
      <c r="C20" s="55" t="str">
        <f>IF(B20="","",TEXT(DATE(利用者情報!$F$2,利用者情報!$I$2,B20),"aaa"))</f>
        <v/>
      </c>
      <c r="D20" s="265"/>
      <c r="E20" s="266"/>
      <c r="F20" s="267"/>
      <c r="G20" s="265"/>
      <c r="H20" s="266"/>
      <c r="I20" s="267"/>
      <c r="J20" s="268">
        <f t="shared" si="0"/>
        <v>0</v>
      </c>
      <c r="K20" s="269"/>
      <c r="L20" s="64"/>
      <c r="M20" s="59" t="s">
        <v>57</v>
      </c>
      <c r="N20" s="57" t="str">
        <f t="shared" si="1"/>
        <v/>
      </c>
      <c r="O20" s="59" t="s">
        <v>57</v>
      </c>
      <c r="P20" s="58" t="str">
        <f t="shared" si="2"/>
        <v/>
      </c>
      <c r="Q20" s="59" t="s">
        <v>57</v>
      </c>
      <c r="S20" s="124" t="str">
        <f t="shared" si="3"/>
        <v/>
      </c>
      <c r="T20" s="45">
        <f>COUNTIF(B$13:B20,B20)</f>
        <v>0</v>
      </c>
      <c r="U20" s="45">
        <f t="shared" si="4"/>
        <v>0</v>
      </c>
    </row>
    <row r="21" spans="2:21" ht="34.950000000000003" customHeight="1" thickBot="1">
      <c r="B21" s="54"/>
      <c r="C21" s="55" t="str">
        <f>IF(B21="","",TEXT(DATE(利用者情報!$F$2,利用者情報!$I$2,B21),"aaa"))</f>
        <v/>
      </c>
      <c r="D21" s="265"/>
      <c r="E21" s="266"/>
      <c r="F21" s="267"/>
      <c r="G21" s="265"/>
      <c r="H21" s="266"/>
      <c r="I21" s="267"/>
      <c r="J21" s="268">
        <f t="shared" si="0"/>
        <v>0</v>
      </c>
      <c r="K21" s="269"/>
      <c r="L21" s="64"/>
      <c r="M21" s="59" t="s">
        <v>57</v>
      </c>
      <c r="N21" s="57" t="str">
        <f t="shared" si="1"/>
        <v/>
      </c>
      <c r="O21" s="59" t="s">
        <v>57</v>
      </c>
      <c r="P21" s="58" t="str">
        <f t="shared" si="2"/>
        <v/>
      </c>
      <c r="Q21" s="59" t="s">
        <v>57</v>
      </c>
      <c r="S21" s="124" t="str">
        <f t="shared" si="3"/>
        <v/>
      </c>
      <c r="T21" s="45">
        <f>COUNTIF(B$13:B21,B21)</f>
        <v>0</v>
      </c>
      <c r="U21" s="45">
        <f t="shared" si="4"/>
        <v>0</v>
      </c>
    </row>
    <row r="22" spans="2:21" ht="34.950000000000003" customHeight="1" thickBot="1">
      <c r="B22" s="54"/>
      <c r="C22" s="55" t="str">
        <f>IF(B22="","",TEXT(DATE(利用者情報!$F$2,利用者情報!$I$2,B22),"aaa"))</f>
        <v/>
      </c>
      <c r="D22" s="265"/>
      <c r="E22" s="266"/>
      <c r="F22" s="267"/>
      <c r="G22" s="265"/>
      <c r="H22" s="266"/>
      <c r="I22" s="267"/>
      <c r="J22" s="268">
        <f t="shared" si="0"/>
        <v>0</v>
      </c>
      <c r="K22" s="269"/>
      <c r="L22" s="64"/>
      <c r="M22" s="59" t="s">
        <v>57</v>
      </c>
      <c r="N22" s="57" t="str">
        <f t="shared" si="1"/>
        <v/>
      </c>
      <c r="O22" s="59" t="s">
        <v>57</v>
      </c>
      <c r="P22" s="58" t="str">
        <f t="shared" si="2"/>
        <v/>
      </c>
      <c r="Q22" s="59" t="s">
        <v>57</v>
      </c>
      <c r="S22" s="124" t="str">
        <f t="shared" si="3"/>
        <v/>
      </c>
      <c r="T22" s="45">
        <f>COUNTIF(B$13:B22,B22)</f>
        <v>0</v>
      </c>
      <c r="U22" s="45">
        <f t="shared" si="4"/>
        <v>0</v>
      </c>
    </row>
    <row r="23" spans="2:21" ht="34.950000000000003" customHeight="1" thickBot="1">
      <c r="B23" s="54"/>
      <c r="C23" s="55" t="str">
        <f>IF(B23="","",TEXT(DATE(利用者情報!$F$2,利用者情報!$I$2,B23),"aaa"))</f>
        <v/>
      </c>
      <c r="D23" s="265"/>
      <c r="E23" s="266"/>
      <c r="F23" s="267"/>
      <c r="G23" s="265"/>
      <c r="H23" s="266"/>
      <c r="I23" s="267"/>
      <c r="J23" s="268">
        <f t="shared" si="0"/>
        <v>0</v>
      </c>
      <c r="K23" s="269"/>
      <c r="L23" s="64"/>
      <c r="M23" s="59" t="s">
        <v>57</v>
      </c>
      <c r="N23" s="57" t="str">
        <f t="shared" si="1"/>
        <v/>
      </c>
      <c r="O23" s="59" t="s">
        <v>57</v>
      </c>
      <c r="P23" s="58" t="str">
        <f t="shared" si="2"/>
        <v/>
      </c>
      <c r="Q23" s="59" t="s">
        <v>57</v>
      </c>
      <c r="S23" s="124" t="str">
        <f t="shared" si="3"/>
        <v/>
      </c>
      <c r="T23" s="45">
        <f>COUNTIF(B$13:B23,B23)</f>
        <v>0</v>
      </c>
      <c r="U23" s="45">
        <f t="shared" si="4"/>
        <v>0</v>
      </c>
    </row>
    <row r="24" spans="2:21" ht="34.950000000000003" customHeight="1" thickBot="1">
      <c r="B24" s="54"/>
      <c r="C24" s="55" t="str">
        <f>IF(B24="","",TEXT(DATE(利用者情報!$F$2,利用者情報!$I$2,B24),"aaa"))</f>
        <v/>
      </c>
      <c r="D24" s="265"/>
      <c r="E24" s="266"/>
      <c r="F24" s="267"/>
      <c r="G24" s="265"/>
      <c r="H24" s="266"/>
      <c r="I24" s="267"/>
      <c r="J24" s="268">
        <f t="shared" si="0"/>
        <v>0</v>
      </c>
      <c r="K24" s="269"/>
      <c r="L24" s="64"/>
      <c r="M24" s="59" t="s">
        <v>57</v>
      </c>
      <c r="N24" s="57" t="str">
        <f t="shared" si="1"/>
        <v/>
      </c>
      <c r="O24" s="59" t="s">
        <v>57</v>
      </c>
      <c r="P24" s="58" t="str">
        <f t="shared" si="2"/>
        <v/>
      </c>
      <c r="Q24" s="59" t="s">
        <v>57</v>
      </c>
      <c r="S24" s="124" t="str">
        <f t="shared" si="3"/>
        <v/>
      </c>
      <c r="T24" s="45">
        <f>COUNTIF(B$13:B24,B24)</f>
        <v>0</v>
      </c>
      <c r="U24" s="45">
        <f t="shared" si="4"/>
        <v>0</v>
      </c>
    </row>
    <row r="25" spans="2:21" ht="34.950000000000003" customHeight="1" thickBot="1">
      <c r="B25" s="54"/>
      <c r="C25" s="55" t="str">
        <f>IF(B25="","",TEXT(DATE(利用者情報!$F$2,利用者情報!$I$2,B25),"aaa"))</f>
        <v/>
      </c>
      <c r="D25" s="265"/>
      <c r="E25" s="266"/>
      <c r="F25" s="267"/>
      <c r="G25" s="265"/>
      <c r="H25" s="266"/>
      <c r="I25" s="267"/>
      <c r="J25" s="268">
        <f t="shared" si="0"/>
        <v>0</v>
      </c>
      <c r="K25" s="269"/>
      <c r="L25" s="64"/>
      <c r="M25" s="59" t="s">
        <v>57</v>
      </c>
      <c r="N25" s="57" t="str">
        <f t="shared" si="1"/>
        <v/>
      </c>
      <c r="O25" s="59" t="s">
        <v>57</v>
      </c>
      <c r="P25" s="58" t="str">
        <f t="shared" si="2"/>
        <v/>
      </c>
      <c r="Q25" s="59" t="s">
        <v>57</v>
      </c>
      <c r="S25" s="124" t="str">
        <f t="shared" si="3"/>
        <v/>
      </c>
      <c r="T25" s="45">
        <f>COUNTIF(B$13:B25,B25)</f>
        <v>0</v>
      </c>
      <c r="U25" s="45">
        <f t="shared" si="4"/>
        <v>0</v>
      </c>
    </row>
    <row r="26" spans="2:21" ht="34.950000000000003" customHeight="1" thickBot="1">
      <c r="B26" s="54"/>
      <c r="C26" s="55" t="str">
        <f>IF(B26="","",TEXT(DATE(利用者情報!$F$2,利用者情報!$I$2,B26),"aaa"))</f>
        <v/>
      </c>
      <c r="D26" s="265"/>
      <c r="E26" s="266"/>
      <c r="F26" s="267"/>
      <c r="G26" s="265"/>
      <c r="H26" s="266"/>
      <c r="I26" s="267"/>
      <c r="J26" s="268">
        <f t="shared" si="0"/>
        <v>0</v>
      </c>
      <c r="K26" s="269"/>
      <c r="L26" s="64"/>
      <c r="M26" s="59" t="s">
        <v>57</v>
      </c>
      <c r="N26" s="57" t="str">
        <f t="shared" si="1"/>
        <v/>
      </c>
      <c r="O26" s="59" t="s">
        <v>57</v>
      </c>
      <c r="P26" s="58" t="str">
        <f t="shared" si="2"/>
        <v/>
      </c>
      <c r="Q26" s="59" t="s">
        <v>57</v>
      </c>
      <c r="S26" s="124" t="str">
        <f t="shared" si="3"/>
        <v/>
      </c>
      <c r="T26" s="45">
        <f>COUNTIF(B$13:B26,B26)</f>
        <v>0</v>
      </c>
      <c r="U26" s="45">
        <f t="shared" si="4"/>
        <v>0</v>
      </c>
    </row>
    <row r="27" spans="2:21" ht="34.950000000000003" customHeight="1" thickBot="1">
      <c r="B27" s="54"/>
      <c r="C27" s="55" t="str">
        <f>IF(B27="","",TEXT(DATE(利用者情報!$F$2,利用者情報!$I$2,B27),"aaa"))</f>
        <v/>
      </c>
      <c r="D27" s="265"/>
      <c r="E27" s="266"/>
      <c r="F27" s="267"/>
      <c r="G27" s="265"/>
      <c r="H27" s="266"/>
      <c r="I27" s="267"/>
      <c r="J27" s="268">
        <f t="shared" si="0"/>
        <v>0</v>
      </c>
      <c r="K27" s="269"/>
      <c r="L27" s="64"/>
      <c r="M27" s="59" t="s">
        <v>57</v>
      </c>
      <c r="N27" s="57" t="str">
        <f t="shared" si="1"/>
        <v/>
      </c>
      <c r="O27" s="59" t="s">
        <v>57</v>
      </c>
      <c r="P27" s="58" t="str">
        <f t="shared" si="2"/>
        <v/>
      </c>
      <c r="Q27" s="59" t="s">
        <v>57</v>
      </c>
      <c r="S27" s="124" t="str">
        <f t="shared" si="3"/>
        <v/>
      </c>
      <c r="T27" s="45">
        <f>COUNTIF(B$13:B27,B27)</f>
        <v>0</v>
      </c>
      <c r="U27" s="45">
        <f t="shared" si="4"/>
        <v>0</v>
      </c>
    </row>
    <row r="28" spans="2:21" ht="34.950000000000003" customHeight="1" thickBot="1">
      <c r="B28" s="54"/>
      <c r="C28" s="55" t="str">
        <f>IF(B28="","",TEXT(DATE(利用者情報!$F$2,利用者情報!$I$2,B28),"aaa"))</f>
        <v/>
      </c>
      <c r="D28" s="265"/>
      <c r="E28" s="266"/>
      <c r="F28" s="267"/>
      <c r="G28" s="265"/>
      <c r="H28" s="266"/>
      <c r="I28" s="267"/>
      <c r="J28" s="268">
        <f t="shared" si="0"/>
        <v>0</v>
      </c>
      <c r="K28" s="269"/>
      <c r="L28" s="64"/>
      <c r="M28" s="59" t="s">
        <v>57</v>
      </c>
      <c r="N28" s="57" t="str">
        <f t="shared" si="1"/>
        <v/>
      </c>
      <c r="O28" s="59" t="s">
        <v>57</v>
      </c>
      <c r="P28" s="58" t="str">
        <f t="shared" si="2"/>
        <v/>
      </c>
      <c r="Q28" s="59" t="s">
        <v>57</v>
      </c>
      <c r="S28" s="124" t="str">
        <f t="shared" si="3"/>
        <v/>
      </c>
      <c r="T28" s="45">
        <f>COUNTIF(B$13:B28,B28)</f>
        <v>0</v>
      </c>
      <c r="U28" s="45">
        <f t="shared" si="4"/>
        <v>0</v>
      </c>
    </row>
    <row r="29" spans="2:21" ht="34.950000000000003" customHeight="1" thickBot="1">
      <c r="B29" s="54"/>
      <c r="C29" s="55" t="str">
        <f>IF(B29="","",TEXT(DATE(利用者情報!$F$2,利用者情報!$I$2,B29),"aaa"))</f>
        <v/>
      </c>
      <c r="D29" s="265"/>
      <c r="E29" s="266"/>
      <c r="F29" s="267"/>
      <c r="G29" s="265"/>
      <c r="H29" s="266"/>
      <c r="I29" s="267"/>
      <c r="J29" s="268">
        <f t="shared" si="0"/>
        <v>0</v>
      </c>
      <c r="K29" s="269"/>
      <c r="L29" s="64"/>
      <c r="M29" s="59" t="s">
        <v>57</v>
      </c>
      <c r="N29" s="57" t="str">
        <f t="shared" si="1"/>
        <v/>
      </c>
      <c r="O29" s="59" t="s">
        <v>57</v>
      </c>
      <c r="P29" s="58" t="str">
        <f t="shared" si="2"/>
        <v/>
      </c>
      <c r="Q29" s="59" t="s">
        <v>57</v>
      </c>
      <c r="S29" s="124" t="str">
        <f t="shared" si="3"/>
        <v/>
      </c>
      <c r="T29" s="45">
        <f>COUNTIF(B$13:B29,B29)</f>
        <v>0</v>
      </c>
      <c r="U29" s="45">
        <f t="shared" si="4"/>
        <v>0</v>
      </c>
    </row>
    <row r="30" spans="2:21" ht="34.950000000000003" customHeight="1" thickBot="1">
      <c r="B30" s="54"/>
      <c r="C30" s="55" t="str">
        <f>IF(B30="","",TEXT(DATE(利用者情報!$F$2,利用者情報!$I$2,B30),"aaa"))</f>
        <v/>
      </c>
      <c r="D30" s="265"/>
      <c r="E30" s="266"/>
      <c r="F30" s="267"/>
      <c r="G30" s="265"/>
      <c r="H30" s="266"/>
      <c r="I30" s="267"/>
      <c r="J30" s="268">
        <f t="shared" si="0"/>
        <v>0</v>
      </c>
      <c r="K30" s="269"/>
      <c r="L30" s="64"/>
      <c r="M30" s="59" t="s">
        <v>57</v>
      </c>
      <c r="N30" s="57" t="str">
        <f t="shared" si="1"/>
        <v/>
      </c>
      <c r="O30" s="59" t="s">
        <v>57</v>
      </c>
      <c r="P30" s="58" t="str">
        <f t="shared" si="2"/>
        <v/>
      </c>
      <c r="Q30" s="59" t="s">
        <v>57</v>
      </c>
      <c r="S30" s="124" t="str">
        <f t="shared" si="3"/>
        <v/>
      </c>
      <c r="T30" s="45">
        <f>COUNTIF(B$13:B30,B30)</f>
        <v>0</v>
      </c>
      <c r="U30" s="45">
        <f t="shared" si="4"/>
        <v>0</v>
      </c>
    </row>
    <row r="31" spans="2:21" ht="34.950000000000003" customHeight="1" thickBot="1">
      <c r="B31" s="54"/>
      <c r="C31" s="55" t="str">
        <f>IF(B31="","",TEXT(DATE(利用者情報!$F$2,利用者情報!$I$2,B31),"aaa"))</f>
        <v/>
      </c>
      <c r="D31" s="265"/>
      <c r="E31" s="266"/>
      <c r="F31" s="267"/>
      <c r="G31" s="265"/>
      <c r="H31" s="266"/>
      <c r="I31" s="267"/>
      <c r="J31" s="268">
        <f t="shared" si="0"/>
        <v>0</v>
      </c>
      <c r="K31" s="269"/>
      <c r="L31" s="64"/>
      <c r="M31" s="59" t="s">
        <v>57</v>
      </c>
      <c r="N31" s="57" t="str">
        <f t="shared" si="1"/>
        <v/>
      </c>
      <c r="O31" s="59" t="s">
        <v>57</v>
      </c>
      <c r="P31" s="58" t="str">
        <f t="shared" si="2"/>
        <v/>
      </c>
      <c r="Q31" s="59" t="s">
        <v>57</v>
      </c>
      <c r="S31" s="124" t="str">
        <f t="shared" si="3"/>
        <v/>
      </c>
      <c r="T31" s="45">
        <f>COUNTIF(B$13:B31,B31)</f>
        <v>0</v>
      </c>
      <c r="U31" s="45">
        <f t="shared" si="4"/>
        <v>0</v>
      </c>
    </row>
    <row r="32" spans="2:21" ht="34.950000000000003" customHeight="1" thickBot="1">
      <c r="B32" s="54"/>
      <c r="C32" s="55" t="str">
        <f>IF(B32="","",TEXT(DATE(利用者情報!$F$2,利用者情報!$I$2,B32),"aaa"))</f>
        <v/>
      </c>
      <c r="D32" s="265"/>
      <c r="E32" s="266"/>
      <c r="F32" s="267"/>
      <c r="G32" s="265"/>
      <c r="H32" s="266"/>
      <c r="I32" s="267"/>
      <c r="J32" s="268">
        <f t="shared" si="0"/>
        <v>0</v>
      </c>
      <c r="K32" s="269"/>
      <c r="L32" s="64"/>
      <c r="M32" s="59" t="s">
        <v>57</v>
      </c>
      <c r="N32" s="57" t="str">
        <f t="shared" si="1"/>
        <v/>
      </c>
      <c r="O32" s="59" t="s">
        <v>57</v>
      </c>
      <c r="P32" s="58" t="str">
        <f t="shared" si="2"/>
        <v/>
      </c>
      <c r="Q32" s="59" t="s">
        <v>57</v>
      </c>
      <c r="S32" s="124" t="str">
        <f t="shared" si="3"/>
        <v/>
      </c>
      <c r="T32" s="45">
        <f>COUNTIF(B$13:B32,B32)</f>
        <v>0</v>
      </c>
      <c r="U32" s="45">
        <f t="shared" si="4"/>
        <v>0</v>
      </c>
    </row>
    <row r="33" spans="2:21" ht="34.950000000000003" customHeight="1" thickBot="1">
      <c r="B33" s="54"/>
      <c r="C33" s="55" t="str">
        <f>IF(B33="","",TEXT(DATE(利用者情報!$F$2,利用者情報!$I$2,B33),"aaa"))</f>
        <v/>
      </c>
      <c r="D33" s="265"/>
      <c r="E33" s="266"/>
      <c r="F33" s="267"/>
      <c r="G33" s="265"/>
      <c r="H33" s="266"/>
      <c r="I33" s="267"/>
      <c r="J33" s="268">
        <f t="shared" si="0"/>
        <v>0</v>
      </c>
      <c r="K33" s="269"/>
      <c r="L33" s="64"/>
      <c r="M33" s="59" t="s">
        <v>57</v>
      </c>
      <c r="N33" s="57" t="str">
        <f t="shared" si="1"/>
        <v/>
      </c>
      <c r="O33" s="59" t="s">
        <v>57</v>
      </c>
      <c r="P33" s="58" t="str">
        <f t="shared" si="2"/>
        <v/>
      </c>
      <c r="Q33" s="59" t="s">
        <v>57</v>
      </c>
      <c r="S33" s="124" t="str">
        <f t="shared" si="3"/>
        <v/>
      </c>
      <c r="T33" s="45">
        <f>COUNTIF(B$13:B33,B33)</f>
        <v>0</v>
      </c>
      <c r="U33" s="45">
        <f t="shared" si="4"/>
        <v>0</v>
      </c>
    </row>
    <row r="34" spans="2:21" ht="34.950000000000003" customHeight="1" thickBot="1">
      <c r="B34" s="54"/>
      <c r="C34" s="55" t="str">
        <f>IF(B34="","",TEXT(DATE(利用者情報!$F$2,利用者情報!$I$2,B34),"aaa"))</f>
        <v/>
      </c>
      <c r="D34" s="265"/>
      <c r="E34" s="266"/>
      <c r="F34" s="267"/>
      <c r="G34" s="265"/>
      <c r="H34" s="266"/>
      <c r="I34" s="267"/>
      <c r="J34" s="268">
        <f t="shared" si="0"/>
        <v>0</v>
      </c>
      <c r="K34" s="269"/>
      <c r="L34" s="64"/>
      <c r="M34" s="59" t="s">
        <v>57</v>
      </c>
      <c r="N34" s="57" t="str">
        <f t="shared" si="1"/>
        <v/>
      </c>
      <c r="O34" s="59" t="s">
        <v>57</v>
      </c>
      <c r="P34" s="58" t="str">
        <f t="shared" si="2"/>
        <v/>
      </c>
      <c r="Q34" s="59" t="s">
        <v>57</v>
      </c>
      <c r="S34" s="124" t="str">
        <f t="shared" si="3"/>
        <v/>
      </c>
      <c r="T34" s="45">
        <f>COUNTIF(B$13:B34,B34)</f>
        <v>0</v>
      </c>
      <c r="U34" s="45">
        <f t="shared" si="4"/>
        <v>0</v>
      </c>
    </row>
    <row r="35" spans="2:21" ht="34.950000000000003" customHeight="1" thickBot="1">
      <c r="B35" s="54"/>
      <c r="C35" s="55" t="str">
        <f>IF(B35="","",TEXT(DATE(利用者情報!$F$2,利用者情報!$I$2,B35),"aaa"))</f>
        <v/>
      </c>
      <c r="D35" s="265"/>
      <c r="E35" s="266"/>
      <c r="F35" s="267"/>
      <c r="G35" s="265"/>
      <c r="H35" s="266"/>
      <c r="I35" s="267"/>
      <c r="J35" s="268">
        <f t="shared" si="0"/>
        <v>0</v>
      </c>
      <c r="K35" s="269"/>
      <c r="L35" s="64"/>
      <c r="M35" s="59" t="s">
        <v>57</v>
      </c>
      <c r="N35" s="57" t="str">
        <f t="shared" si="1"/>
        <v/>
      </c>
      <c r="O35" s="59" t="s">
        <v>57</v>
      </c>
      <c r="P35" s="58" t="str">
        <f t="shared" si="2"/>
        <v/>
      </c>
      <c r="Q35" s="59" t="s">
        <v>57</v>
      </c>
      <c r="S35" s="124" t="str">
        <f t="shared" si="3"/>
        <v/>
      </c>
      <c r="T35" s="45">
        <f>COUNTIF(B$13:B35,B35)</f>
        <v>0</v>
      </c>
      <c r="U35" s="45">
        <f t="shared" si="4"/>
        <v>0</v>
      </c>
    </row>
    <row r="36" spans="2:21" ht="34.950000000000003" customHeight="1" thickBot="1">
      <c r="B36" s="54"/>
      <c r="C36" s="55" t="str">
        <f>IF(B36="","",TEXT(DATE(利用者情報!$F$2,利用者情報!$I$2,B36),"aaa"))</f>
        <v/>
      </c>
      <c r="D36" s="265"/>
      <c r="E36" s="266"/>
      <c r="F36" s="267"/>
      <c r="G36" s="265"/>
      <c r="H36" s="266"/>
      <c r="I36" s="267"/>
      <c r="J36" s="268">
        <f t="shared" si="0"/>
        <v>0</v>
      </c>
      <c r="K36" s="269"/>
      <c r="L36" s="64"/>
      <c r="M36" s="59" t="s">
        <v>57</v>
      </c>
      <c r="N36" s="57" t="str">
        <f t="shared" si="1"/>
        <v/>
      </c>
      <c r="O36" s="59" t="s">
        <v>57</v>
      </c>
      <c r="P36" s="58" t="str">
        <f t="shared" si="2"/>
        <v/>
      </c>
      <c r="Q36" s="59" t="s">
        <v>57</v>
      </c>
      <c r="S36" s="124" t="str">
        <f t="shared" si="3"/>
        <v/>
      </c>
      <c r="T36" s="45">
        <f>COUNTIF(B$13:B36,B36)</f>
        <v>0</v>
      </c>
      <c r="U36" s="45">
        <f t="shared" si="4"/>
        <v>0</v>
      </c>
    </row>
    <row r="37" spans="2:21" ht="34.950000000000003" customHeight="1" thickBot="1">
      <c r="B37" s="54"/>
      <c r="C37" s="55" t="str">
        <f>IF(B37="","",TEXT(DATE(利用者情報!$F$2,利用者情報!$I$2,B37),"aaa"))</f>
        <v/>
      </c>
      <c r="D37" s="265"/>
      <c r="E37" s="266"/>
      <c r="F37" s="267"/>
      <c r="G37" s="265"/>
      <c r="H37" s="266"/>
      <c r="I37" s="267"/>
      <c r="J37" s="268">
        <f t="shared" si="0"/>
        <v>0</v>
      </c>
      <c r="K37" s="269"/>
      <c r="L37" s="64"/>
      <c r="M37" s="59" t="s">
        <v>57</v>
      </c>
      <c r="N37" s="57" t="str">
        <f t="shared" si="1"/>
        <v/>
      </c>
      <c r="O37" s="59" t="s">
        <v>57</v>
      </c>
      <c r="P37" s="58" t="str">
        <f t="shared" si="2"/>
        <v/>
      </c>
      <c r="Q37" s="59" t="s">
        <v>57</v>
      </c>
      <c r="S37" s="124" t="str">
        <f t="shared" si="3"/>
        <v/>
      </c>
      <c r="T37" s="45">
        <f>COUNTIF(B$13:B37,B37)</f>
        <v>0</v>
      </c>
      <c r="U37" s="45">
        <f t="shared" si="4"/>
        <v>0</v>
      </c>
    </row>
    <row r="38" spans="2:21" ht="34.950000000000003" customHeight="1" thickBot="1">
      <c r="B38" s="54"/>
      <c r="C38" s="55" t="str">
        <f>IF(B38="","",TEXT(DATE(利用者情報!$F$2,利用者情報!$I$2,B38),"aaa"))</f>
        <v/>
      </c>
      <c r="D38" s="265"/>
      <c r="E38" s="266"/>
      <c r="F38" s="267"/>
      <c r="G38" s="265"/>
      <c r="H38" s="266"/>
      <c r="I38" s="267"/>
      <c r="J38" s="268">
        <f t="shared" si="0"/>
        <v>0</v>
      </c>
      <c r="K38" s="269"/>
      <c r="L38" s="64"/>
      <c r="M38" s="59" t="s">
        <v>57</v>
      </c>
      <c r="N38" s="57" t="str">
        <f t="shared" si="1"/>
        <v/>
      </c>
      <c r="O38" s="59" t="s">
        <v>57</v>
      </c>
      <c r="P38" s="58" t="str">
        <f t="shared" si="2"/>
        <v/>
      </c>
      <c r="Q38" s="59" t="s">
        <v>57</v>
      </c>
      <c r="S38" s="124" t="str">
        <f t="shared" si="3"/>
        <v/>
      </c>
      <c r="T38" s="45">
        <f>COUNTIF(B$13:B38,B38)</f>
        <v>0</v>
      </c>
      <c r="U38" s="45">
        <f t="shared" si="4"/>
        <v>0</v>
      </c>
    </row>
    <row r="39" spans="2:21" ht="34.950000000000003" customHeight="1" thickBot="1">
      <c r="B39" s="54"/>
      <c r="C39" s="55" t="str">
        <f>IF(B39="","",TEXT(DATE(利用者情報!$F$2,利用者情報!$I$2,B39),"aaa"))</f>
        <v/>
      </c>
      <c r="D39" s="265"/>
      <c r="E39" s="266"/>
      <c r="F39" s="267"/>
      <c r="G39" s="265"/>
      <c r="H39" s="266"/>
      <c r="I39" s="267"/>
      <c r="J39" s="268">
        <f t="shared" si="0"/>
        <v>0</v>
      </c>
      <c r="K39" s="269"/>
      <c r="L39" s="64"/>
      <c r="M39" s="59" t="s">
        <v>57</v>
      </c>
      <c r="N39" s="57" t="str">
        <f t="shared" si="1"/>
        <v/>
      </c>
      <c r="O39" s="59" t="s">
        <v>57</v>
      </c>
      <c r="P39" s="58" t="str">
        <f t="shared" si="2"/>
        <v/>
      </c>
      <c r="Q39" s="59" t="s">
        <v>57</v>
      </c>
      <c r="S39" s="124" t="str">
        <f t="shared" si="3"/>
        <v/>
      </c>
      <c r="T39" s="45">
        <f>COUNTIF(B$13:B39,B39)</f>
        <v>0</v>
      </c>
      <c r="U39" s="45">
        <f t="shared" si="4"/>
        <v>0</v>
      </c>
    </row>
    <row r="40" spans="2:21" ht="34.950000000000003" customHeight="1" thickBot="1">
      <c r="B40" s="54"/>
      <c r="C40" s="55" t="str">
        <f>IF(B40="","",TEXT(DATE(利用者情報!$F$2,利用者情報!$I$2,B40),"aaa"))</f>
        <v/>
      </c>
      <c r="D40" s="265"/>
      <c r="E40" s="266"/>
      <c r="F40" s="267"/>
      <c r="G40" s="265"/>
      <c r="H40" s="266"/>
      <c r="I40" s="267"/>
      <c r="J40" s="268">
        <f t="shared" si="0"/>
        <v>0</v>
      </c>
      <c r="K40" s="269"/>
      <c r="L40" s="64"/>
      <c r="M40" s="59" t="s">
        <v>57</v>
      </c>
      <c r="N40" s="57" t="str">
        <f t="shared" si="1"/>
        <v/>
      </c>
      <c r="O40" s="59" t="s">
        <v>57</v>
      </c>
      <c r="P40" s="58" t="str">
        <f t="shared" si="2"/>
        <v/>
      </c>
      <c r="Q40" s="59" t="s">
        <v>57</v>
      </c>
      <c r="S40" s="124" t="str">
        <f t="shared" si="3"/>
        <v/>
      </c>
      <c r="T40" s="45">
        <f>COUNTIF(B$13:B40,B40)</f>
        <v>0</v>
      </c>
      <c r="U40" s="45">
        <f t="shared" si="4"/>
        <v>0</v>
      </c>
    </row>
    <row r="41" spans="2:21" ht="34.950000000000003" customHeight="1" thickBot="1">
      <c r="B41" s="54"/>
      <c r="C41" s="55" t="str">
        <f>IF(B41="","",TEXT(DATE(利用者情報!$F$2,利用者情報!$I$2,B41),"aaa"))</f>
        <v/>
      </c>
      <c r="D41" s="265"/>
      <c r="E41" s="266"/>
      <c r="F41" s="267"/>
      <c r="G41" s="265"/>
      <c r="H41" s="266"/>
      <c r="I41" s="267"/>
      <c r="J41" s="268">
        <f t="shared" si="0"/>
        <v>0</v>
      </c>
      <c r="K41" s="269"/>
      <c r="L41" s="64"/>
      <c r="M41" s="59" t="s">
        <v>57</v>
      </c>
      <c r="N41" s="57" t="str">
        <f t="shared" si="1"/>
        <v/>
      </c>
      <c r="O41" s="59" t="s">
        <v>57</v>
      </c>
      <c r="P41" s="58" t="str">
        <f t="shared" si="2"/>
        <v/>
      </c>
      <c r="Q41" s="59" t="s">
        <v>57</v>
      </c>
      <c r="S41" s="124" t="str">
        <f t="shared" si="3"/>
        <v/>
      </c>
      <c r="T41" s="45">
        <f>COUNTIF(B$13:B41,B41)</f>
        <v>0</v>
      </c>
      <c r="U41" s="45">
        <f t="shared" si="4"/>
        <v>0</v>
      </c>
    </row>
    <row r="42" spans="2:21" ht="34.950000000000003" customHeight="1" thickBot="1">
      <c r="B42" s="54"/>
      <c r="C42" s="55" t="str">
        <f>IF(B42="","",TEXT(DATE(利用者情報!$F$2,利用者情報!$I$2,B42),"aaa"))</f>
        <v/>
      </c>
      <c r="D42" s="265"/>
      <c r="E42" s="266"/>
      <c r="F42" s="267"/>
      <c r="G42" s="265"/>
      <c r="H42" s="266"/>
      <c r="I42" s="267"/>
      <c r="J42" s="268">
        <f t="shared" si="0"/>
        <v>0</v>
      </c>
      <c r="K42" s="269"/>
      <c r="L42" s="64"/>
      <c r="M42" s="59" t="s">
        <v>57</v>
      </c>
      <c r="N42" s="57" t="str">
        <f t="shared" si="1"/>
        <v/>
      </c>
      <c r="O42" s="59" t="s">
        <v>57</v>
      </c>
      <c r="P42" s="58" t="str">
        <f t="shared" si="2"/>
        <v/>
      </c>
      <c r="Q42" s="59" t="s">
        <v>57</v>
      </c>
      <c r="S42" s="124" t="str">
        <f t="shared" si="3"/>
        <v/>
      </c>
      <c r="T42" s="45">
        <f>COUNTIF(B$13:B42,B42)</f>
        <v>0</v>
      </c>
      <c r="U42" s="45">
        <f t="shared" si="4"/>
        <v>0</v>
      </c>
    </row>
    <row r="43" spans="2:21" ht="34.950000000000003" customHeight="1" thickBot="1">
      <c r="B43" s="53"/>
      <c r="C43" s="53"/>
      <c r="D43" s="60"/>
      <c r="E43" s="60"/>
      <c r="F43" s="60"/>
      <c r="G43" s="60"/>
      <c r="H43" s="60"/>
      <c r="I43" s="60"/>
      <c r="J43" s="261" t="s">
        <v>93</v>
      </c>
      <c r="K43" s="262"/>
      <c r="L43" s="263" t="s">
        <v>94</v>
      </c>
      <c r="M43" s="264"/>
      <c r="N43" s="263" t="s">
        <v>95</v>
      </c>
      <c r="O43" s="264"/>
      <c r="P43" s="263" t="s">
        <v>96</v>
      </c>
      <c r="Q43" s="264"/>
    </row>
    <row r="44" spans="2:21" ht="60" customHeight="1" thickBot="1">
      <c r="B44" s="61"/>
      <c r="C44" s="61"/>
      <c r="D44" s="61"/>
      <c r="E44" s="61"/>
      <c r="F44" s="61"/>
      <c r="G44" s="61"/>
      <c r="H44" s="61"/>
      <c r="I44" s="61"/>
      <c r="J44" s="62">
        <f>COUNTIF(T13:T42,1)</f>
        <v>5</v>
      </c>
      <c r="K44" s="56" t="s">
        <v>97</v>
      </c>
      <c r="L44" s="63">
        <f>IF(SUM(L13:L42)=0,"",SUM(L13:L42))</f>
        <v>16000</v>
      </c>
      <c r="M44" s="56" t="s">
        <v>57</v>
      </c>
      <c r="N44" s="64">
        <f>SUM(N13:N42)</f>
        <v>1600</v>
      </c>
      <c r="O44" s="56" t="s">
        <v>57</v>
      </c>
      <c r="P44" s="64">
        <f>IF(SUM(P13:P42)=0,"",SUM(P13:P42))</f>
        <v>14400</v>
      </c>
      <c r="Q44" s="56" t="s">
        <v>57</v>
      </c>
    </row>
    <row r="45" spans="2:21" ht="3" customHeight="1"/>
  </sheetData>
  <sheetProtection algorithmName="SHA-512" hashValue="Q//eT9o/1OGTmYBoZWk1ThZCBLTm8ObfGbBt7ubBfnR6IlP2JrsaESkb6PkNclR5ateUFjf93sF4Juuixx0nmA==" saltValue="kqHBJ+1QdkFVY8qaVea4PQ=="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C5ED-F393-4DB4-9044-E848DBFADDFF}">
  <sheetPr>
    <tabColor rgb="FFFFFF00"/>
    <pageSetUpPr fitToPage="1"/>
  </sheetPr>
  <dimension ref="B1:W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3" ht="3.75" customHeight="1"/>
    <row r="2" spans="2:23" ht="49.8" customHeight="1">
      <c r="B2" s="24" t="s">
        <v>77</v>
      </c>
      <c r="C2" s="24"/>
      <c r="D2" s="24"/>
      <c r="E2" s="24"/>
      <c r="F2" s="24"/>
      <c r="G2" s="25"/>
      <c r="H2" s="25"/>
      <c r="I2" s="25"/>
      <c r="J2" s="25"/>
      <c r="K2" s="25"/>
      <c r="L2" s="25"/>
      <c r="M2" s="25"/>
      <c r="N2" s="25"/>
      <c r="O2" s="25"/>
      <c r="P2" s="25"/>
      <c r="Q2" s="25"/>
    </row>
    <row r="3" spans="2:23" ht="50.1" customHeight="1">
      <c r="B3" s="294" t="s">
        <v>78</v>
      </c>
      <c r="C3" s="295"/>
      <c r="D3" s="295"/>
      <c r="E3" s="295"/>
      <c r="F3" s="295"/>
      <c r="G3" s="295"/>
      <c r="H3" s="295"/>
      <c r="I3" s="295"/>
      <c r="J3" s="295"/>
      <c r="K3" s="295"/>
      <c r="L3" s="295"/>
      <c r="M3" s="295"/>
      <c r="N3" s="295"/>
      <c r="O3" s="295"/>
      <c r="P3" s="295"/>
      <c r="Q3" s="295"/>
    </row>
    <row r="4" spans="2:23" ht="50.1" customHeight="1">
      <c r="B4" s="26"/>
      <c r="C4" s="26"/>
      <c r="D4" s="26"/>
      <c r="E4" s="26"/>
      <c r="F4" s="26"/>
      <c r="G4" s="26"/>
      <c r="H4" s="26"/>
      <c r="I4" s="26"/>
      <c r="J4" s="26"/>
      <c r="K4" s="26"/>
      <c r="L4" s="26"/>
      <c r="M4" s="27"/>
      <c r="N4" s="26"/>
      <c r="O4" s="27"/>
      <c r="P4" s="27"/>
      <c r="Q4" s="27"/>
    </row>
    <row r="5" spans="2:23"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c r="T5" s="328"/>
      <c r="U5" s="328"/>
      <c r="V5" s="328"/>
      <c r="W5" s="328"/>
    </row>
    <row r="6" spans="2:23" ht="15" customHeight="1" thickBot="1">
      <c r="B6" s="99"/>
      <c r="C6" s="99"/>
      <c r="D6" s="99"/>
      <c r="E6" s="99"/>
      <c r="F6" s="99"/>
      <c r="G6" s="99"/>
      <c r="H6" s="99"/>
      <c r="I6" s="99"/>
      <c r="J6" s="99"/>
      <c r="K6" s="99"/>
      <c r="L6" s="99"/>
      <c r="M6" s="30"/>
      <c r="N6" s="99"/>
      <c r="O6" s="30"/>
      <c r="P6" s="30"/>
      <c r="Q6" s="102"/>
      <c r="T6" s="328"/>
      <c r="U6" s="328"/>
      <c r="V6" s="328"/>
      <c r="W6" s="328"/>
    </row>
    <row r="7" spans="2:23" ht="40.049999999999997" customHeight="1" thickBot="1">
      <c r="B7" s="297" t="s">
        <v>79</v>
      </c>
      <c r="C7" s="297"/>
      <c r="D7" s="297"/>
      <c r="E7" s="298" t="str">
        <f>IF(利用者情報!C7="","",利用者情報!C7)</f>
        <v/>
      </c>
      <c r="F7" s="298"/>
      <c r="G7" s="298"/>
      <c r="H7" s="298"/>
      <c r="I7" s="298"/>
      <c r="J7" s="298"/>
      <c r="K7" s="297" t="s">
        <v>80</v>
      </c>
      <c r="L7" s="297"/>
      <c r="M7" s="299" t="str">
        <f>IF(事業所情報!B6="","",事業所情報!B6)</f>
        <v/>
      </c>
      <c r="N7" s="300"/>
      <c r="O7" s="300"/>
      <c r="P7" s="300"/>
      <c r="Q7" s="301"/>
      <c r="S7" s="31"/>
      <c r="T7" s="328"/>
      <c r="U7" s="328"/>
      <c r="V7" s="65"/>
      <c r="W7" s="65"/>
    </row>
    <row r="8" spans="2:23" ht="40.049999999999997" customHeight="1" thickBot="1">
      <c r="B8" s="302" t="s">
        <v>44</v>
      </c>
      <c r="C8" s="303"/>
      <c r="D8" s="303"/>
      <c r="E8" s="304" t="s">
        <v>81</v>
      </c>
      <c r="F8" s="296"/>
      <c r="G8" s="305" t="str">
        <f>IF(利用者情報!F7="","",利用者情報!F7)</f>
        <v/>
      </c>
      <c r="H8" s="305"/>
      <c r="I8" s="305"/>
      <c r="J8" s="103" t="s">
        <v>82</v>
      </c>
      <c r="K8" s="302" t="s">
        <v>83</v>
      </c>
      <c r="L8" s="303"/>
      <c r="M8" s="306" t="str">
        <f>IF(事業所情報!B5="","",事業所情報!B5)</f>
        <v/>
      </c>
      <c r="N8" s="307"/>
      <c r="O8" s="307"/>
      <c r="P8" s="307"/>
      <c r="Q8" s="308"/>
      <c r="S8" s="31"/>
      <c r="T8" s="328"/>
      <c r="U8" s="328"/>
      <c r="V8" s="65"/>
      <c r="W8" s="65"/>
    </row>
    <row r="9" spans="2:23" ht="40.049999999999997" customHeight="1" thickBot="1">
      <c r="B9" s="297" t="s">
        <v>84</v>
      </c>
      <c r="C9" s="297"/>
      <c r="D9" s="302"/>
      <c r="E9" s="302" t="str">
        <f>IF(利用者情報!I7="","",利用者情報!I7)</f>
        <v/>
      </c>
      <c r="F9" s="303"/>
      <c r="G9" s="303"/>
      <c r="H9" s="303"/>
      <c r="I9" s="303"/>
      <c r="J9" s="104" t="s">
        <v>85</v>
      </c>
      <c r="K9" s="297" t="s">
        <v>86</v>
      </c>
      <c r="L9" s="297"/>
      <c r="M9" s="309" t="str">
        <f>IF(利用者情報!K7="","",利用者情報!K7)</f>
        <v/>
      </c>
      <c r="N9" s="310"/>
      <c r="O9" s="310"/>
      <c r="P9" s="310"/>
      <c r="Q9" s="311"/>
      <c r="R9" s="28"/>
      <c r="S9" s="31"/>
      <c r="T9" s="328"/>
      <c r="U9" s="328"/>
      <c r="V9" s="65"/>
      <c r="W9" s="65"/>
    </row>
    <row r="10" spans="2:23" ht="50.1" customHeight="1" thickBot="1">
      <c r="N10" s="29"/>
      <c r="O10" s="30"/>
      <c r="P10" s="29"/>
      <c r="Q10" s="30"/>
      <c r="S10" s="31"/>
      <c r="T10" s="65"/>
      <c r="U10" s="65"/>
      <c r="V10" s="65"/>
      <c r="W10" s="65"/>
    </row>
    <row r="11" spans="2:23"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29" t="s">
        <v>126</v>
      </c>
    </row>
    <row r="12" spans="2:23" ht="40.049999999999997" customHeight="1" thickBot="1">
      <c r="B12" s="298"/>
      <c r="C12" s="298"/>
      <c r="D12" s="297" t="s">
        <v>90</v>
      </c>
      <c r="E12" s="297"/>
      <c r="F12" s="297"/>
      <c r="G12" s="297" t="s">
        <v>91</v>
      </c>
      <c r="H12" s="297"/>
      <c r="I12" s="297"/>
      <c r="J12" s="297" t="s">
        <v>92</v>
      </c>
      <c r="K12" s="297"/>
      <c r="L12" s="314"/>
      <c r="M12" s="315"/>
      <c r="N12" s="298"/>
      <c r="O12" s="298"/>
      <c r="P12" s="298"/>
      <c r="Q12" s="298"/>
      <c r="S12" s="329"/>
    </row>
    <row r="13" spans="2:23" ht="34.950000000000003" customHeight="1" thickBot="1">
      <c r="B13" s="41"/>
      <c r="C13" s="35" t="str">
        <f>IF(B13="","",TEXT(DATE(利用者情報!$F$2,利用者情報!$I$2,B13),"aaa"))</f>
        <v/>
      </c>
      <c r="D13" s="317"/>
      <c r="E13" s="318"/>
      <c r="F13" s="319"/>
      <c r="G13" s="317"/>
      <c r="H13" s="318"/>
      <c r="I13" s="319"/>
      <c r="J13" s="320">
        <f>G13-D13</f>
        <v>0</v>
      </c>
      <c r="K13" s="321"/>
      <c r="L13" s="57" t="str">
        <f>IF(S13="","",VLOOKUP(HOUR(S13)*60+MINUTE(S13),料金表!$B$3:$C$6,2,TRUE))</f>
        <v/>
      </c>
      <c r="M13" s="37" t="s">
        <v>57</v>
      </c>
      <c r="N13" s="43" t="str">
        <f>IF(L13="","",ROUNDDOWN(L13*$M$9,-1))</f>
        <v/>
      </c>
      <c r="O13" s="37" t="s">
        <v>57</v>
      </c>
      <c r="P13" s="40" t="str">
        <f>IFERROR(L13-N13,"")</f>
        <v/>
      </c>
      <c r="Q13" s="37" t="s">
        <v>57</v>
      </c>
      <c r="S13" s="97" t="str">
        <f>IF(AND(T13&lt;&gt;0,T13=U13),SUMIF($B$13:$B$42,"="&amp;B13,$J$13:$K$42),"")</f>
        <v/>
      </c>
      <c r="T13" s="15">
        <f>COUNTIF(B$13:B13,B13)</f>
        <v>0</v>
      </c>
      <c r="U13" s="95">
        <f>COUNTIF($B$13:$B$42,B13)</f>
        <v>0</v>
      </c>
    </row>
    <row r="14" spans="2:23" ht="34.950000000000003" customHeight="1" thickBot="1">
      <c r="B14" s="41"/>
      <c r="C14" s="35" t="str">
        <f>IF(B14="","",TEXT(DATE(利用者情報!$F$2,利用者情報!$I$2,B14),"aaa"))</f>
        <v/>
      </c>
      <c r="D14" s="317"/>
      <c r="E14" s="318"/>
      <c r="F14" s="319"/>
      <c r="G14" s="317"/>
      <c r="H14" s="318"/>
      <c r="I14" s="319"/>
      <c r="J14" s="326">
        <f t="shared" ref="J14:J15"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7" t="str">
        <f t="shared" ref="S14:S42" si="3">IF(AND(T14&lt;&gt;0,T14=U14),SUMIF($B$13:$B$42,"="&amp;B14,$J$13:$K$42),"")</f>
        <v/>
      </c>
      <c r="T14" s="15">
        <f>COUNTIF(B$13:B14,B14)</f>
        <v>0</v>
      </c>
      <c r="U14" s="95">
        <f t="shared" ref="U14:U42" si="4">COUNTIF($B$13:$B$42,B14)</f>
        <v>0</v>
      </c>
    </row>
    <row r="15" spans="2:23"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7" t="str">
        <f t="shared" si="3"/>
        <v/>
      </c>
      <c r="T15" s="15">
        <f>COUNTIF(B$13:B15,B15)</f>
        <v>0</v>
      </c>
      <c r="U15" s="95">
        <f t="shared" si="4"/>
        <v>0</v>
      </c>
    </row>
    <row r="16" spans="2:23" ht="34.950000000000003" customHeight="1" thickBot="1">
      <c r="B16" s="41"/>
      <c r="C16" s="35" t="str">
        <f>IF(B16="","",TEXT(DATE(利用者情報!$F$2,利用者情報!$I$2,B16),"aaa"))</f>
        <v/>
      </c>
      <c r="D16" s="317"/>
      <c r="E16" s="318"/>
      <c r="F16" s="319"/>
      <c r="G16" s="317"/>
      <c r="H16" s="318"/>
      <c r="I16" s="319"/>
      <c r="J16" s="326">
        <f t="shared" ref="J16:J42" si="5">G16-D16</f>
        <v>0</v>
      </c>
      <c r="K16" s="327"/>
      <c r="L16" s="64" t="str">
        <f>IF(S16="","",VLOOKUP(HOUR(S16)*60+MINUTE(S16),料金表!$B$3:$C$6,2,TRUE))</f>
        <v/>
      </c>
      <c r="M16" s="32" t="s">
        <v>57</v>
      </c>
      <c r="N16" s="43" t="str">
        <f t="shared" si="1"/>
        <v/>
      </c>
      <c r="O16" s="32" t="s">
        <v>57</v>
      </c>
      <c r="P16" s="40" t="str">
        <f t="shared" si="2"/>
        <v/>
      </c>
      <c r="Q16" s="32" t="s">
        <v>57</v>
      </c>
      <c r="S16" s="97" t="str">
        <f t="shared" si="3"/>
        <v/>
      </c>
      <c r="T16" s="15">
        <f>COUNTIF(B$13:B16,B16)</f>
        <v>0</v>
      </c>
      <c r="U16" s="95">
        <f t="shared" si="4"/>
        <v>0</v>
      </c>
    </row>
    <row r="17" spans="2:22" ht="34.950000000000003" customHeight="1" thickBot="1">
      <c r="B17" s="41"/>
      <c r="C17" s="35" t="str">
        <f>IF(B17="","",TEXT(DATE(利用者情報!$F$2,利用者情報!$I$2,B17),"aaa"))</f>
        <v/>
      </c>
      <c r="D17" s="317"/>
      <c r="E17" s="318"/>
      <c r="F17" s="319"/>
      <c r="G17" s="317"/>
      <c r="H17" s="318"/>
      <c r="I17" s="319"/>
      <c r="J17" s="326">
        <f t="shared" si="5"/>
        <v>0</v>
      </c>
      <c r="K17" s="327"/>
      <c r="L17" s="64" t="str">
        <f>IF(S17="","",VLOOKUP(HOUR(S17)*60+MINUTE(S17),料金表!$B$3:$C$6,2,TRUE))</f>
        <v/>
      </c>
      <c r="M17" s="32" t="s">
        <v>57</v>
      </c>
      <c r="N17" s="43" t="str">
        <f t="shared" si="1"/>
        <v/>
      </c>
      <c r="O17" s="32" t="s">
        <v>57</v>
      </c>
      <c r="P17" s="40" t="str">
        <f t="shared" si="2"/>
        <v/>
      </c>
      <c r="Q17" s="32" t="s">
        <v>57</v>
      </c>
      <c r="S17" s="97" t="str">
        <f t="shared" si="3"/>
        <v/>
      </c>
      <c r="T17" s="15">
        <f>COUNTIF(B$13:B17,B17)</f>
        <v>0</v>
      </c>
      <c r="U17" s="95">
        <f t="shared" si="4"/>
        <v>0</v>
      </c>
    </row>
    <row r="18" spans="2:22" ht="34.950000000000003" customHeight="1" thickBot="1">
      <c r="B18" s="41"/>
      <c r="C18" s="35" t="str">
        <f>IF(B18="","",TEXT(DATE(利用者情報!$F$2,利用者情報!$I$2,B18),"aaa"))</f>
        <v/>
      </c>
      <c r="D18" s="317"/>
      <c r="E18" s="318"/>
      <c r="F18" s="319"/>
      <c r="G18" s="317"/>
      <c r="H18" s="318"/>
      <c r="I18" s="319"/>
      <c r="J18" s="326">
        <f t="shared" si="5"/>
        <v>0</v>
      </c>
      <c r="K18" s="327"/>
      <c r="L18" s="64" t="str">
        <f>IF(S18="","",VLOOKUP(HOUR(S18)*60+MINUTE(S18),料金表!$B$3:$C$6,2,TRUE))</f>
        <v/>
      </c>
      <c r="M18" s="32" t="s">
        <v>57</v>
      </c>
      <c r="N18" s="43" t="str">
        <f t="shared" si="1"/>
        <v/>
      </c>
      <c r="O18" s="32" t="s">
        <v>57</v>
      </c>
      <c r="P18" s="40" t="str">
        <f t="shared" si="2"/>
        <v/>
      </c>
      <c r="Q18" s="32" t="s">
        <v>57</v>
      </c>
      <c r="S18" s="97" t="str">
        <f t="shared" si="3"/>
        <v/>
      </c>
      <c r="T18" s="15">
        <f>COUNTIF(B$13:B18,B18)</f>
        <v>0</v>
      </c>
      <c r="U18" s="95">
        <f t="shared" si="4"/>
        <v>0</v>
      </c>
      <c r="V18" s="94"/>
    </row>
    <row r="19" spans="2:22" ht="34.950000000000003" customHeight="1" thickBot="1">
      <c r="B19" s="41"/>
      <c r="C19" s="35" t="str">
        <f>IF(B19="","",TEXT(DATE(利用者情報!$F$2,利用者情報!$I$2,B19),"aaa"))</f>
        <v/>
      </c>
      <c r="D19" s="317"/>
      <c r="E19" s="318"/>
      <c r="F19" s="319"/>
      <c r="G19" s="317"/>
      <c r="H19" s="318"/>
      <c r="I19" s="319"/>
      <c r="J19" s="326">
        <f t="shared" si="5"/>
        <v>0</v>
      </c>
      <c r="K19" s="327"/>
      <c r="L19" s="64" t="str">
        <f>IF(S19="","",VLOOKUP(HOUR(S19)*60+MINUTE(S19),料金表!$B$3:$C$6,2,TRUE))</f>
        <v/>
      </c>
      <c r="M19" s="32" t="s">
        <v>57</v>
      </c>
      <c r="N19" s="43" t="str">
        <f t="shared" si="1"/>
        <v/>
      </c>
      <c r="O19" s="32" t="s">
        <v>57</v>
      </c>
      <c r="P19" s="40" t="str">
        <f t="shared" si="2"/>
        <v/>
      </c>
      <c r="Q19" s="32" t="s">
        <v>57</v>
      </c>
      <c r="S19" s="97" t="str">
        <f t="shared" si="3"/>
        <v/>
      </c>
      <c r="T19" s="15">
        <f>COUNTIF(B$13:B19,B19)</f>
        <v>0</v>
      </c>
      <c r="U19" s="95">
        <f t="shared" si="4"/>
        <v>0</v>
      </c>
    </row>
    <row r="20" spans="2:22" ht="34.950000000000003" customHeight="1" thickBot="1">
      <c r="B20" s="41"/>
      <c r="C20" s="35" t="str">
        <f>IF(B20="","",TEXT(DATE(利用者情報!$F$2,利用者情報!$I$2,B20),"aaa"))</f>
        <v/>
      </c>
      <c r="D20" s="317"/>
      <c r="E20" s="318"/>
      <c r="F20" s="319"/>
      <c r="G20" s="317"/>
      <c r="H20" s="318"/>
      <c r="I20" s="319"/>
      <c r="J20" s="326">
        <f t="shared" si="5"/>
        <v>0</v>
      </c>
      <c r="K20" s="327"/>
      <c r="L20" s="64" t="str">
        <f>IF(S20="","",VLOOKUP(HOUR(S20)*60+MINUTE(S20),料金表!$B$3:$C$6,2,TRUE))</f>
        <v/>
      </c>
      <c r="M20" s="32" t="s">
        <v>57</v>
      </c>
      <c r="N20" s="43" t="str">
        <f t="shared" si="1"/>
        <v/>
      </c>
      <c r="O20" s="32" t="s">
        <v>57</v>
      </c>
      <c r="P20" s="40" t="str">
        <f t="shared" si="2"/>
        <v/>
      </c>
      <c r="Q20" s="32" t="s">
        <v>57</v>
      </c>
      <c r="S20" s="97" t="str">
        <f t="shared" si="3"/>
        <v/>
      </c>
      <c r="T20" s="15">
        <f>COUNTIF(B$13:B20,B20)</f>
        <v>0</v>
      </c>
      <c r="U20" s="95">
        <f t="shared" si="4"/>
        <v>0</v>
      </c>
    </row>
    <row r="21" spans="2:22" ht="34.950000000000003" customHeight="1" thickBot="1">
      <c r="B21" s="41"/>
      <c r="C21" s="35" t="str">
        <f>IF(B21="","",TEXT(DATE(利用者情報!$F$2,利用者情報!$I$2,B21),"aaa"))</f>
        <v/>
      </c>
      <c r="D21" s="317"/>
      <c r="E21" s="318"/>
      <c r="F21" s="319"/>
      <c r="G21" s="317"/>
      <c r="H21" s="318"/>
      <c r="I21" s="319"/>
      <c r="J21" s="326">
        <f t="shared" si="5"/>
        <v>0</v>
      </c>
      <c r="K21" s="327"/>
      <c r="L21" s="64" t="str">
        <f>IF(S21="","",VLOOKUP(HOUR(S21)*60+MINUTE(S21),料金表!$B$3:$C$6,2,TRUE))</f>
        <v/>
      </c>
      <c r="M21" s="32" t="s">
        <v>57</v>
      </c>
      <c r="N21" s="43" t="str">
        <f t="shared" si="1"/>
        <v/>
      </c>
      <c r="O21" s="32" t="s">
        <v>57</v>
      </c>
      <c r="P21" s="40" t="str">
        <f t="shared" si="2"/>
        <v/>
      </c>
      <c r="Q21" s="32" t="s">
        <v>57</v>
      </c>
      <c r="S21" s="97" t="str">
        <f t="shared" si="3"/>
        <v/>
      </c>
      <c r="T21" s="15">
        <f>COUNTIF(B$13:B21,B21)</f>
        <v>0</v>
      </c>
      <c r="U21" s="95">
        <f t="shared" si="4"/>
        <v>0</v>
      </c>
    </row>
    <row r="22" spans="2:22" ht="34.950000000000003" customHeight="1" thickBot="1">
      <c r="B22" s="41"/>
      <c r="C22" s="35" t="str">
        <f>IF(B22="","",TEXT(DATE(利用者情報!$F$2,利用者情報!$I$2,B22),"aaa"))</f>
        <v/>
      </c>
      <c r="D22" s="317"/>
      <c r="E22" s="318"/>
      <c r="F22" s="319"/>
      <c r="G22" s="317"/>
      <c r="H22" s="318"/>
      <c r="I22" s="319"/>
      <c r="J22" s="326">
        <f t="shared" ref="J22" si="6">G22-D22</f>
        <v>0</v>
      </c>
      <c r="K22" s="327"/>
      <c r="L22" s="64" t="str">
        <f>IF(S22="","",VLOOKUP(HOUR(S22)*60+MINUTE(S22),料金表!$B$3:$C$6,2,TRUE))</f>
        <v/>
      </c>
      <c r="M22" s="32" t="s">
        <v>57</v>
      </c>
      <c r="N22" s="43" t="str">
        <f t="shared" si="1"/>
        <v/>
      </c>
      <c r="O22" s="32" t="s">
        <v>57</v>
      </c>
      <c r="P22" s="40" t="str">
        <f t="shared" si="2"/>
        <v/>
      </c>
      <c r="Q22" s="32" t="s">
        <v>57</v>
      </c>
      <c r="S22" s="97" t="str">
        <f t="shared" si="3"/>
        <v/>
      </c>
      <c r="T22" s="15">
        <f>COUNTIF(B$13:B22,B22)</f>
        <v>0</v>
      </c>
      <c r="U22" s="95">
        <f t="shared" si="4"/>
        <v>0</v>
      </c>
    </row>
    <row r="23" spans="2:22" ht="34.950000000000003" customHeight="1" thickBot="1">
      <c r="B23" s="41"/>
      <c r="C23" s="35" t="str">
        <f>IF(B23="","",TEXT(DATE(利用者情報!$F$2,利用者情報!$I$2,B23),"aaa"))</f>
        <v/>
      </c>
      <c r="D23" s="317"/>
      <c r="E23" s="318"/>
      <c r="F23" s="319"/>
      <c r="G23" s="317"/>
      <c r="H23" s="318"/>
      <c r="I23" s="319"/>
      <c r="J23" s="326">
        <f t="shared" si="5"/>
        <v>0</v>
      </c>
      <c r="K23" s="327"/>
      <c r="L23" s="64" t="str">
        <f>IF(S23="","",VLOOKUP(HOUR(S23)*60+MINUTE(S23),料金表!$B$3:$C$6,2,TRUE))</f>
        <v/>
      </c>
      <c r="M23" s="32" t="s">
        <v>57</v>
      </c>
      <c r="N23" s="43" t="str">
        <f t="shared" si="1"/>
        <v/>
      </c>
      <c r="O23" s="32" t="s">
        <v>57</v>
      </c>
      <c r="P23" s="40" t="str">
        <f t="shared" si="2"/>
        <v/>
      </c>
      <c r="Q23" s="32" t="s">
        <v>57</v>
      </c>
      <c r="S23" s="97" t="str">
        <f t="shared" si="3"/>
        <v/>
      </c>
      <c r="T23" s="15">
        <f>COUNTIF(B$13:B23,B23)</f>
        <v>0</v>
      </c>
      <c r="U23" s="95">
        <f t="shared" si="4"/>
        <v>0</v>
      </c>
    </row>
    <row r="24" spans="2:22" ht="34.950000000000003" customHeight="1" thickBot="1">
      <c r="B24" s="41"/>
      <c r="C24" s="35" t="str">
        <f>IF(B24="","",TEXT(DATE(利用者情報!$F$2,利用者情報!$I$2,B24),"aaa"))</f>
        <v/>
      </c>
      <c r="D24" s="317"/>
      <c r="E24" s="318"/>
      <c r="F24" s="319"/>
      <c r="G24" s="317"/>
      <c r="H24" s="318"/>
      <c r="I24" s="319"/>
      <c r="J24" s="326">
        <f t="shared" si="5"/>
        <v>0</v>
      </c>
      <c r="K24" s="327"/>
      <c r="L24" s="64" t="str">
        <f>IF(S24="","",VLOOKUP(HOUR(S24)*60+MINUTE(S24),料金表!$B$3:$C$6,2,TRUE))</f>
        <v/>
      </c>
      <c r="M24" s="32" t="s">
        <v>57</v>
      </c>
      <c r="N24" s="43" t="str">
        <f t="shared" si="1"/>
        <v/>
      </c>
      <c r="O24" s="32" t="s">
        <v>57</v>
      </c>
      <c r="P24" s="40" t="str">
        <f t="shared" si="2"/>
        <v/>
      </c>
      <c r="Q24" s="32" t="s">
        <v>57</v>
      </c>
      <c r="S24" s="97" t="str">
        <f t="shared" si="3"/>
        <v/>
      </c>
      <c r="T24" s="15">
        <f>COUNTIF(B$13:B24,B24)</f>
        <v>0</v>
      </c>
      <c r="U24" s="95">
        <f t="shared" si="4"/>
        <v>0</v>
      </c>
    </row>
    <row r="25" spans="2:22" ht="34.950000000000003" customHeight="1" thickBot="1">
      <c r="B25" s="41"/>
      <c r="C25" s="35" t="str">
        <f>IF(B25="","",TEXT(DATE(利用者情報!$F$2,利用者情報!$I$2,B25),"aaa"))</f>
        <v/>
      </c>
      <c r="D25" s="317"/>
      <c r="E25" s="318"/>
      <c r="F25" s="319"/>
      <c r="G25" s="317"/>
      <c r="H25" s="318"/>
      <c r="I25" s="319"/>
      <c r="J25" s="326">
        <f t="shared" si="5"/>
        <v>0</v>
      </c>
      <c r="K25" s="327"/>
      <c r="L25" s="64" t="str">
        <f>IF(S25="","",VLOOKUP(HOUR(S25)*60+MINUTE(S25),料金表!$B$3:$C$6,2,TRUE))</f>
        <v/>
      </c>
      <c r="M25" s="32" t="s">
        <v>57</v>
      </c>
      <c r="N25" s="43" t="str">
        <f t="shared" si="1"/>
        <v/>
      </c>
      <c r="O25" s="32" t="s">
        <v>57</v>
      </c>
      <c r="P25" s="40" t="str">
        <f t="shared" si="2"/>
        <v/>
      </c>
      <c r="Q25" s="32" t="s">
        <v>57</v>
      </c>
      <c r="S25" s="97" t="str">
        <f t="shared" si="3"/>
        <v/>
      </c>
      <c r="T25" s="15">
        <f>COUNTIF(B$13:B25,B25)</f>
        <v>0</v>
      </c>
      <c r="U25" s="95">
        <f t="shared" si="4"/>
        <v>0</v>
      </c>
    </row>
    <row r="26" spans="2:22" ht="34.950000000000003" customHeight="1" thickBot="1">
      <c r="B26" s="41"/>
      <c r="C26" s="35" t="str">
        <f>IF(B26="","",TEXT(DATE(利用者情報!$F$2,利用者情報!$I$2,B26),"aaa"))</f>
        <v/>
      </c>
      <c r="D26" s="317"/>
      <c r="E26" s="318"/>
      <c r="F26" s="319"/>
      <c r="G26" s="317"/>
      <c r="H26" s="318"/>
      <c r="I26" s="319"/>
      <c r="J26" s="326">
        <f t="shared" si="5"/>
        <v>0</v>
      </c>
      <c r="K26" s="327"/>
      <c r="L26" s="64" t="str">
        <f>IF(S26="","",VLOOKUP(HOUR(S26)*60+MINUTE(S26),料金表!$B$3:$C$6,2,TRUE))</f>
        <v/>
      </c>
      <c r="M26" s="32" t="s">
        <v>57</v>
      </c>
      <c r="N26" s="43" t="str">
        <f t="shared" si="1"/>
        <v/>
      </c>
      <c r="O26" s="32" t="s">
        <v>57</v>
      </c>
      <c r="P26" s="40" t="str">
        <f t="shared" si="2"/>
        <v/>
      </c>
      <c r="Q26" s="32" t="s">
        <v>57</v>
      </c>
      <c r="S26" s="97" t="str">
        <f t="shared" si="3"/>
        <v/>
      </c>
      <c r="T26" s="15">
        <f>COUNTIF(B$13:B26,B26)</f>
        <v>0</v>
      </c>
      <c r="U26" s="95">
        <f t="shared" si="4"/>
        <v>0</v>
      </c>
    </row>
    <row r="27" spans="2:22" ht="34.950000000000003" customHeight="1" thickBot="1">
      <c r="B27" s="41"/>
      <c r="C27" s="35" t="str">
        <f>IF(B27="","",TEXT(DATE(利用者情報!$F$2,利用者情報!$I$2,B27),"aaa"))</f>
        <v/>
      </c>
      <c r="D27" s="317"/>
      <c r="E27" s="318"/>
      <c r="F27" s="319"/>
      <c r="G27" s="317"/>
      <c r="H27" s="318"/>
      <c r="I27" s="319"/>
      <c r="J27" s="326">
        <f t="shared" si="5"/>
        <v>0</v>
      </c>
      <c r="K27" s="327"/>
      <c r="L27" s="64" t="str">
        <f>IF(S27="","",VLOOKUP(HOUR(S27)*60+MINUTE(S27),料金表!$B$3:$C$6,2,TRUE))</f>
        <v/>
      </c>
      <c r="M27" s="32" t="s">
        <v>57</v>
      </c>
      <c r="N27" s="43" t="str">
        <f t="shared" si="1"/>
        <v/>
      </c>
      <c r="O27" s="32" t="s">
        <v>57</v>
      </c>
      <c r="P27" s="40" t="str">
        <f t="shared" si="2"/>
        <v/>
      </c>
      <c r="Q27" s="32" t="s">
        <v>57</v>
      </c>
      <c r="S27" s="97" t="str">
        <f t="shared" si="3"/>
        <v/>
      </c>
      <c r="T27" s="15">
        <f>COUNTIF(B$13:B27,B27)</f>
        <v>0</v>
      </c>
      <c r="U27" s="95">
        <f t="shared" si="4"/>
        <v>0</v>
      </c>
    </row>
    <row r="28" spans="2:22" ht="34.950000000000003" customHeight="1" thickBot="1">
      <c r="B28" s="41"/>
      <c r="C28" s="35" t="str">
        <f>IF(B28="","",TEXT(DATE(利用者情報!$F$2,利用者情報!$I$2,B28),"aaa"))</f>
        <v/>
      </c>
      <c r="D28" s="317"/>
      <c r="E28" s="318"/>
      <c r="F28" s="319"/>
      <c r="G28" s="317"/>
      <c r="H28" s="318"/>
      <c r="I28" s="319"/>
      <c r="J28" s="326">
        <f t="shared" si="5"/>
        <v>0</v>
      </c>
      <c r="K28" s="327"/>
      <c r="L28" s="64" t="str">
        <f>IF(S28="","",VLOOKUP(HOUR(S28)*60+MINUTE(S28),料金表!$B$3:$C$6,2,TRUE))</f>
        <v/>
      </c>
      <c r="M28" s="32" t="s">
        <v>57</v>
      </c>
      <c r="N28" s="43" t="str">
        <f t="shared" si="1"/>
        <v/>
      </c>
      <c r="O28" s="32" t="s">
        <v>57</v>
      </c>
      <c r="P28" s="40" t="str">
        <f t="shared" si="2"/>
        <v/>
      </c>
      <c r="Q28" s="32" t="s">
        <v>57</v>
      </c>
      <c r="S28" s="97" t="str">
        <f t="shared" si="3"/>
        <v/>
      </c>
      <c r="T28" s="15">
        <f>COUNTIF(B$13:B28,B28)</f>
        <v>0</v>
      </c>
      <c r="U28" s="95">
        <f t="shared" si="4"/>
        <v>0</v>
      </c>
    </row>
    <row r="29" spans="2:22" ht="34.950000000000003" customHeight="1" thickBot="1">
      <c r="B29" s="41"/>
      <c r="C29" s="35" t="str">
        <f>IF(B29="","",TEXT(DATE(利用者情報!$F$2,利用者情報!$I$2,B29),"aaa"))</f>
        <v/>
      </c>
      <c r="D29" s="317"/>
      <c r="E29" s="318"/>
      <c r="F29" s="319"/>
      <c r="G29" s="317"/>
      <c r="H29" s="318"/>
      <c r="I29" s="319"/>
      <c r="J29" s="326">
        <f t="shared" si="5"/>
        <v>0</v>
      </c>
      <c r="K29" s="327"/>
      <c r="L29" s="64" t="str">
        <f>IF(S29="","",VLOOKUP(HOUR(S29)*60+MINUTE(S29),料金表!$B$3:$C$6,2,TRUE))</f>
        <v/>
      </c>
      <c r="M29" s="32" t="s">
        <v>57</v>
      </c>
      <c r="N29" s="43" t="str">
        <f t="shared" si="1"/>
        <v/>
      </c>
      <c r="O29" s="32" t="s">
        <v>57</v>
      </c>
      <c r="P29" s="40" t="str">
        <f t="shared" si="2"/>
        <v/>
      </c>
      <c r="Q29" s="32" t="s">
        <v>57</v>
      </c>
      <c r="S29" s="97" t="str">
        <f t="shared" si="3"/>
        <v/>
      </c>
      <c r="T29" s="15">
        <f>COUNTIF(B$13:B29,B29)</f>
        <v>0</v>
      </c>
      <c r="U29" s="95">
        <f t="shared" si="4"/>
        <v>0</v>
      </c>
    </row>
    <row r="30" spans="2:22" ht="34.950000000000003" customHeight="1" thickBot="1">
      <c r="B30" s="41"/>
      <c r="C30" s="35" t="str">
        <f>IF(B30="","",TEXT(DATE(利用者情報!$F$2,利用者情報!$I$2,B30),"aaa"))</f>
        <v/>
      </c>
      <c r="D30" s="317"/>
      <c r="E30" s="318"/>
      <c r="F30" s="319"/>
      <c r="G30" s="317"/>
      <c r="H30" s="318"/>
      <c r="I30" s="319"/>
      <c r="J30" s="326">
        <f t="shared" si="5"/>
        <v>0</v>
      </c>
      <c r="K30" s="327"/>
      <c r="L30" s="64" t="str">
        <f>IF(S30="","",VLOOKUP(HOUR(S30)*60+MINUTE(S30),料金表!$B$3:$C$6,2,TRUE))</f>
        <v/>
      </c>
      <c r="M30" s="32" t="s">
        <v>57</v>
      </c>
      <c r="N30" s="43" t="str">
        <f t="shared" si="1"/>
        <v/>
      </c>
      <c r="O30" s="32" t="s">
        <v>57</v>
      </c>
      <c r="P30" s="40" t="str">
        <f t="shared" si="2"/>
        <v/>
      </c>
      <c r="Q30" s="32" t="s">
        <v>57</v>
      </c>
      <c r="S30" s="97" t="str">
        <f t="shared" si="3"/>
        <v/>
      </c>
      <c r="T30" s="15">
        <f>COUNTIF(B$13:B30,B30)</f>
        <v>0</v>
      </c>
      <c r="U30" s="95">
        <f t="shared" si="4"/>
        <v>0</v>
      </c>
    </row>
    <row r="31" spans="2:22" ht="34.950000000000003" customHeight="1" thickBot="1">
      <c r="B31" s="41"/>
      <c r="C31" s="35" t="str">
        <f>IF(B31="","",TEXT(DATE(利用者情報!$F$2,利用者情報!$I$2,B31),"aaa"))</f>
        <v/>
      </c>
      <c r="D31" s="317"/>
      <c r="E31" s="318"/>
      <c r="F31" s="319"/>
      <c r="G31" s="317"/>
      <c r="H31" s="318"/>
      <c r="I31" s="319"/>
      <c r="J31" s="326">
        <f t="shared" si="5"/>
        <v>0</v>
      </c>
      <c r="K31" s="327"/>
      <c r="L31" s="64" t="str">
        <f>IF(S31="","",VLOOKUP(HOUR(S31)*60+MINUTE(S31),料金表!$B$3:$C$6,2,TRUE))</f>
        <v/>
      </c>
      <c r="M31" s="32" t="s">
        <v>57</v>
      </c>
      <c r="N31" s="43" t="str">
        <f t="shared" si="1"/>
        <v/>
      </c>
      <c r="O31" s="32" t="s">
        <v>57</v>
      </c>
      <c r="P31" s="40" t="str">
        <f t="shared" si="2"/>
        <v/>
      </c>
      <c r="Q31" s="32" t="s">
        <v>57</v>
      </c>
      <c r="S31" s="97" t="str">
        <f t="shared" si="3"/>
        <v/>
      </c>
      <c r="T31" s="15">
        <f>COUNTIF(B$13:B31,B31)</f>
        <v>0</v>
      </c>
      <c r="U31" s="95">
        <f t="shared" si="4"/>
        <v>0</v>
      </c>
    </row>
    <row r="32" spans="2:22" ht="34.950000000000003" customHeight="1" thickBot="1">
      <c r="B32" s="41"/>
      <c r="C32" s="35" t="str">
        <f>IF(B32="","",TEXT(DATE(利用者情報!$F$2,利用者情報!$I$2,B32),"aaa"))</f>
        <v/>
      </c>
      <c r="D32" s="317"/>
      <c r="E32" s="318"/>
      <c r="F32" s="319"/>
      <c r="G32" s="317"/>
      <c r="H32" s="318"/>
      <c r="I32" s="319"/>
      <c r="J32" s="326">
        <f t="shared" si="5"/>
        <v>0</v>
      </c>
      <c r="K32" s="327"/>
      <c r="L32" s="64" t="str">
        <f>IF(S32="","",VLOOKUP(HOUR(S32)*60+MINUTE(S32),料金表!$B$3:$C$6,2,TRUE))</f>
        <v/>
      </c>
      <c r="M32" s="32" t="s">
        <v>57</v>
      </c>
      <c r="N32" s="43" t="str">
        <f t="shared" si="1"/>
        <v/>
      </c>
      <c r="O32" s="32" t="s">
        <v>57</v>
      </c>
      <c r="P32" s="40" t="str">
        <f t="shared" si="2"/>
        <v/>
      </c>
      <c r="Q32" s="32" t="s">
        <v>57</v>
      </c>
      <c r="S32" s="97"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5"/>
        <v>0</v>
      </c>
      <c r="K33" s="327"/>
      <c r="L33" s="64" t="str">
        <f>IF(S33="","",VLOOKUP(HOUR(S33)*60+MINUTE(S33),料金表!$B$3:$C$6,2,TRUE))</f>
        <v/>
      </c>
      <c r="M33" s="32" t="s">
        <v>57</v>
      </c>
      <c r="N33" s="43" t="str">
        <f t="shared" si="1"/>
        <v/>
      </c>
      <c r="O33" s="32" t="s">
        <v>57</v>
      </c>
      <c r="P33" s="40" t="str">
        <f t="shared" si="2"/>
        <v/>
      </c>
      <c r="Q33" s="32" t="s">
        <v>57</v>
      </c>
      <c r="S33" s="97"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5"/>
        <v>0</v>
      </c>
      <c r="K34" s="327"/>
      <c r="L34" s="64" t="str">
        <f>IF(S34="","",VLOOKUP(HOUR(S34)*60+MINUTE(S34),料金表!$B$3:$C$6,2,TRUE))</f>
        <v/>
      </c>
      <c r="M34" s="32" t="s">
        <v>57</v>
      </c>
      <c r="N34" s="43" t="str">
        <f t="shared" si="1"/>
        <v/>
      </c>
      <c r="O34" s="32" t="s">
        <v>57</v>
      </c>
      <c r="P34" s="40" t="str">
        <f t="shared" si="2"/>
        <v/>
      </c>
      <c r="Q34" s="32" t="s">
        <v>57</v>
      </c>
      <c r="S34" s="97"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5"/>
        <v>0</v>
      </c>
      <c r="K35" s="327"/>
      <c r="L35" s="64" t="str">
        <f>IF(S35="","",VLOOKUP(HOUR(S35)*60+MINUTE(S35),料金表!$B$3:$C$6,2,TRUE))</f>
        <v/>
      </c>
      <c r="M35" s="32" t="s">
        <v>57</v>
      </c>
      <c r="N35" s="43" t="str">
        <f t="shared" si="1"/>
        <v/>
      </c>
      <c r="O35" s="32" t="s">
        <v>57</v>
      </c>
      <c r="P35" s="40" t="str">
        <f t="shared" si="2"/>
        <v/>
      </c>
      <c r="Q35" s="32" t="s">
        <v>57</v>
      </c>
      <c r="S35" s="97"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5"/>
        <v>0</v>
      </c>
      <c r="K36" s="327"/>
      <c r="L36" s="64" t="str">
        <f>IF(S36="","",VLOOKUP(HOUR(S36)*60+MINUTE(S36),料金表!$B$3:$C$6,2,TRUE))</f>
        <v/>
      </c>
      <c r="M36" s="32" t="s">
        <v>57</v>
      </c>
      <c r="N36" s="43" t="str">
        <f t="shared" si="1"/>
        <v/>
      </c>
      <c r="O36" s="32" t="s">
        <v>57</v>
      </c>
      <c r="P36" s="40" t="str">
        <f t="shared" si="2"/>
        <v/>
      </c>
      <c r="Q36" s="32" t="s">
        <v>57</v>
      </c>
      <c r="S36" s="97"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5"/>
        <v>0</v>
      </c>
      <c r="K37" s="327"/>
      <c r="L37" s="64" t="str">
        <f>IF(S37="","",VLOOKUP(HOUR(S37)*60+MINUTE(S37),料金表!$B$3:$C$6,2,TRUE))</f>
        <v/>
      </c>
      <c r="M37" s="32" t="s">
        <v>57</v>
      </c>
      <c r="N37" s="43" t="str">
        <f t="shared" si="1"/>
        <v/>
      </c>
      <c r="O37" s="32" t="s">
        <v>57</v>
      </c>
      <c r="P37" s="40" t="str">
        <f t="shared" si="2"/>
        <v/>
      </c>
      <c r="Q37" s="32" t="s">
        <v>57</v>
      </c>
      <c r="S37" s="97"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5"/>
        <v>0</v>
      </c>
      <c r="K38" s="327"/>
      <c r="L38" s="64" t="str">
        <f>IF(S38="","",VLOOKUP(HOUR(S38)*60+MINUTE(S38),料金表!$B$3:$C$6,2,TRUE))</f>
        <v/>
      </c>
      <c r="M38" s="32" t="s">
        <v>57</v>
      </c>
      <c r="N38" s="43" t="str">
        <f t="shared" si="1"/>
        <v/>
      </c>
      <c r="O38" s="32" t="s">
        <v>57</v>
      </c>
      <c r="P38" s="40" t="str">
        <f t="shared" si="2"/>
        <v/>
      </c>
      <c r="Q38" s="32" t="s">
        <v>57</v>
      </c>
      <c r="S38" s="97"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5"/>
        <v>0</v>
      </c>
      <c r="K39" s="327"/>
      <c r="L39" s="64" t="str">
        <f>IF(S39="","",VLOOKUP(HOUR(S39)*60+MINUTE(S39),料金表!$B$3:$C$6,2,TRUE))</f>
        <v/>
      </c>
      <c r="M39" s="32" t="s">
        <v>57</v>
      </c>
      <c r="N39" s="43" t="str">
        <f t="shared" si="1"/>
        <v/>
      </c>
      <c r="O39" s="32" t="s">
        <v>57</v>
      </c>
      <c r="P39" s="40" t="str">
        <f t="shared" si="2"/>
        <v/>
      </c>
      <c r="Q39" s="32" t="s">
        <v>57</v>
      </c>
      <c r="S39" s="97"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5"/>
        <v>0</v>
      </c>
      <c r="K40" s="327"/>
      <c r="L40" s="64" t="str">
        <f>IF(S40="","",VLOOKUP(HOUR(S40)*60+MINUTE(S40),料金表!$B$3:$C$6,2,TRUE))</f>
        <v/>
      </c>
      <c r="M40" s="32" t="s">
        <v>57</v>
      </c>
      <c r="N40" s="43" t="str">
        <f t="shared" si="1"/>
        <v/>
      </c>
      <c r="O40" s="32" t="s">
        <v>57</v>
      </c>
      <c r="P40" s="40" t="str">
        <f t="shared" si="2"/>
        <v/>
      </c>
      <c r="Q40" s="32" t="s">
        <v>57</v>
      </c>
      <c r="S40" s="97"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5"/>
        <v>0</v>
      </c>
      <c r="K41" s="327"/>
      <c r="L41" s="64" t="str">
        <f>IF(S41="","",VLOOKUP(HOUR(S41)*60+MINUTE(S41),料金表!$B$3:$C$6,2,TRUE))</f>
        <v/>
      </c>
      <c r="M41" s="32" t="s">
        <v>57</v>
      </c>
      <c r="N41" s="43" t="str">
        <f t="shared" si="1"/>
        <v/>
      </c>
      <c r="O41" s="32" t="s">
        <v>57</v>
      </c>
      <c r="P41" s="40" t="str">
        <f t="shared" si="2"/>
        <v/>
      </c>
      <c r="Q41" s="32" t="s">
        <v>57</v>
      </c>
      <c r="S41" s="97"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5"/>
        <v>0</v>
      </c>
      <c r="K42" s="327"/>
      <c r="L42" s="64" t="str">
        <f>IF(S42="","",VLOOKUP(HOUR(S42)*60+MINUTE(S42),料金表!$B$3:$C$6,2,TRUE))</f>
        <v/>
      </c>
      <c r="M42" s="32" t="s">
        <v>57</v>
      </c>
      <c r="N42" s="43" t="str">
        <f t="shared" si="1"/>
        <v/>
      </c>
      <c r="O42" s="32" t="s">
        <v>57</v>
      </c>
      <c r="P42" s="40" t="str">
        <f t="shared" si="2"/>
        <v/>
      </c>
      <c r="Q42" s="32" t="s">
        <v>57</v>
      </c>
      <c r="S42" s="97" t="str">
        <f t="shared" si="3"/>
        <v/>
      </c>
      <c r="T42" s="15">
        <f>COUNTIF(B$13:B42,B42)</f>
        <v>0</v>
      </c>
      <c r="U42" s="9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c r="S43" s="92"/>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COfZYK+JCYaXaZLHs0237HFDBxJ8+W5InVuve+oIA9NB5r32UmDmQkyKg9wuQrdSmZRGuFH3tBpAEyyfVqYoRg==" saltValue="QwtM0KX7izPo+SPCOzWWUQ==" spinCount="100000" sheet="1" objects="1" scenarios="1"/>
  <mergeCells count="124">
    <mergeCell ref="T5:U6"/>
    <mergeCell ref="V5:W6"/>
    <mergeCell ref="T7:U7"/>
    <mergeCell ref="T8:U8"/>
    <mergeCell ref="T9:U9"/>
    <mergeCell ref="J40:K40"/>
    <mergeCell ref="J41:K41"/>
    <mergeCell ref="J42:K42"/>
    <mergeCell ref="J32:K32"/>
    <mergeCell ref="J33:K33"/>
    <mergeCell ref="J34:K34"/>
    <mergeCell ref="J35:K35"/>
    <mergeCell ref="J36:K36"/>
    <mergeCell ref="J37:K37"/>
    <mergeCell ref="S11:S12"/>
    <mergeCell ref="J43:K43"/>
    <mergeCell ref="L43:M43"/>
    <mergeCell ref="N43:O43"/>
    <mergeCell ref="P43:Q43"/>
    <mergeCell ref="J14:K14"/>
    <mergeCell ref="J15:K15"/>
    <mergeCell ref="J16:K16"/>
    <mergeCell ref="J17:K17"/>
    <mergeCell ref="J18:K18"/>
    <mergeCell ref="J19:K19"/>
    <mergeCell ref="J26:K26"/>
    <mergeCell ref="J27:K27"/>
    <mergeCell ref="J28:K28"/>
    <mergeCell ref="J29:K29"/>
    <mergeCell ref="J30:K30"/>
    <mergeCell ref="J31:K31"/>
    <mergeCell ref="J20:K20"/>
    <mergeCell ref="J21:K21"/>
    <mergeCell ref="J22:K22"/>
    <mergeCell ref="J23:K23"/>
    <mergeCell ref="J24:K24"/>
    <mergeCell ref="J25:K25"/>
    <mergeCell ref="J38:K38"/>
    <mergeCell ref="J39:K39"/>
    <mergeCell ref="D40:F40"/>
    <mergeCell ref="G40:I40"/>
    <mergeCell ref="D41:F41"/>
    <mergeCell ref="G41:I41"/>
    <mergeCell ref="D42:F42"/>
    <mergeCell ref="G42:I42"/>
    <mergeCell ref="D37:F37"/>
    <mergeCell ref="G37:I37"/>
    <mergeCell ref="D38:F38"/>
    <mergeCell ref="G38:I38"/>
    <mergeCell ref="D39:F39"/>
    <mergeCell ref="G39:I39"/>
    <mergeCell ref="D34:F34"/>
    <mergeCell ref="G34:I34"/>
    <mergeCell ref="D35:F35"/>
    <mergeCell ref="G35:I35"/>
    <mergeCell ref="D36:F36"/>
    <mergeCell ref="G36:I36"/>
    <mergeCell ref="D31:F31"/>
    <mergeCell ref="G31:I31"/>
    <mergeCell ref="D32:F32"/>
    <mergeCell ref="G32:I32"/>
    <mergeCell ref="D33:F33"/>
    <mergeCell ref="G33:I33"/>
    <mergeCell ref="D28:F28"/>
    <mergeCell ref="G28:I28"/>
    <mergeCell ref="D29:F29"/>
    <mergeCell ref="G29:I29"/>
    <mergeCell ref="D30:F30"/>
    <mergeCell ref="G30:I30"/>
    <mergeCell ref="D25:F25"/>
    <mergeCell ref="G25:I25"/>
    <mergeCell ref="D26:F26"/>
    <mergeCell ref="G26:I26"/>
    <mergeCell ref="D27:F27"/>
    <mergeCell ref="G27:I27"/>
    <mergeCell ref="D22:F22"/>
    <mergeCell ref="G22:I22"/>
    <mergeCell ref="D23:F23"/>
    <mergeCell ref="G23:I23"/>
    <mergeCell ref="D24:F24"/>
    <mergeCell ref="G24:I24"/>
    <mergeCell ref="D19:F19"/>
    <mergeCell ref="G19:I19"/>
    <mergeCell ref="D20:F20"/>
    <mergeCell ref="G20:I20"/>
    <mergeCell ref="D21:F21"/>
    <mergeCell ref="G21:I21"/>
    <mergeCell ref="D16:F16"/>
    <mergeCell ref="G16:I16"/>
    <mergeCell ref="D17:F17"/>
    <mergeCell ref="G17:I17"/>
    <mergeCell ref="D18:F18"/>
    <mergeCell ref="G18:I18"/>
    <mergeCell ref="D13:F13"/>
    <mergeCell ref="G13:I13"/>
    <mergeCell ref="J13:K13"/>
    <mergeCell ref="D14:F14"/>
    <mergeCell ref="G14:I14"/>
    <mergeCell ref="D15:F15"/>
    <mergeCell ref="G15:I15"/>
    <mergeCell ref="B9:D9"/>
    <mergeCell ref="E9:I9"/>
    <mergeCell ref="K9:L9"/>
    <mergeCell ref="M9:Q9"/>
    <mergeCell ref="B11:B12"/>
    <mergeCell ref="C11:C12"/>
    <mergeCell ref="D11:K11"/>
    <mergeCell ref="L11:M12"/>
    <mergeCell ref="N11:O12"/>
    <mergeCell ref="P11:Q12"/>
    <mergeCell ref="D12:F12"/>
    <mergeCell ref="G12:I12"/>
    <mergeCell ref="J12:K12"/>
    <mergeCell ref="B3:Q3"/>
    <mergeCell ref="E5:F5"/>
    <mergeCell ref="B7:D7"/>
    <mergeCell ref="E7:J7"/>
    <mergeCell ref="K7:L7"/>
    <mergeCell ref="M7:Q7"/>
    <mergeCell ref="B8:D8"/>
    <mergeCell ref="E8:F8"/>
    <mergeCell ref="G8:I8"/>
    <mergeCell ref="K8:L8"/>
    <mergeCell ref="M8:Q8"/>
  </mergeCells>
  <phoneticPr fontId="2"/>
  <conditionalFormatting sqref="B13:B42">
    <cfRule type="containsBlanks" dxfId="1" priority="2">
      <formula>LEN(TRIM(B13))=0</formula>
    </cfRule>
  </conditionalFormatting>
  <conditionalFormatting sqref="D13:I42">
    <cfRule type="containsBlanks" dxfId="0" priority="1">
      <formula>LEN(TRIM(D13))=0</formula>
    </cfRule>
  </conditionalFormatting>
  <pageMargins left="0.82677165354330717" right="0.35433070866141736" top="0.43307086614173229" bottom="0.39370078740157483" header="0.31496062992125984" footer="0.31496062992125984"/>
  <pageSetup paperSize="9" scale="47" orientation="portrait" r:id="rId1"/>
  <rowBreaks count="1" manualBreakCount="1">
    <brk id="44" max="18" man="1"/>
  </rowBreaks>
  <ignoredErrors>
    <ignoredError sqref="L14 L15:L42"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E071-BAD7-4DFE-BAAE-7788A61741D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IF(利用者情報!C8="","",利用者情報!C8)</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IF(利用者情報!F8="","",利用者情報!F8)</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IF(利用者情報!I8="","",利用者情報!I8)</f>
        <v/>
      </c>
      <c r="F9" s="303"/>
      <c r="G9" s="303"/>
      <c r="H9" s="303"/>
      <c r="I9" s="303"/>
      <c r="J9" s="104" t="s">
        <v>85</v>
      </c>
      <c r="K9" s="297" t="s">
        <v>86</v>
      </c>
      <c r="L9" s="297"/>
      <c r="M9" s="309" t="str">
        <f>IF(利用者情報!K8="","",利用者情報!K8)</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7" t="str">
        <f>IF(AND(T13&lt;&gt;0,T13=U13),SUMIF($B$13:$B$42,"="&amp;B13,$J$13:$K$42),"")</f>
        <v/>
      </c>
      <c r="T13" s="15">
        <f>COUNTIF(B$13:B13,B13)</f>
        <v>0</v>
      </c>
      <c r="U13" s="9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7" t="str">
        <f t="shared" ref="S14:S42" si="3">IF(AND(T14&lt;&gt;0,T14=U14),SUMIF($B$13:$B$42,"="&amp;B14,$J$13:$K$42),"")</f>
        <v/>
      </c>
      <c r="T14" s="15">
        <f>COUNTIF(B$13:B14,B14)</f>
        <v>0</v>
      </c>
      <c r="U14" s="9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7" t="str">
        <f t="shared" si="3"/>
        <v/>
      </c>
      <c r="T15" s="15">
        <f>COUNTIF(B$13:B15,B15)</f>
        <v>0</v>
      </c>
      <c r="U15" s="9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7" t="str">
        <f t="shared" si="3"/>
        <v/>
      </c>
      <c r="T16" s="15">
        <f>COUNTIF(B$13:B16,B16)</f>
        <v>0</v>
      </c>
      <c r="U16" s="9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7" t="str">
        <f t="shared" si="3"/>
        <v/>
      </c>
      <c r="T17" s="15">
        <f>COUNTIF(B$13:B17,B17)</f>
        <v>0</v>
      </c>
      <c r="U17" s="9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7" t="str">
        <f t="shared" si="3"/>
        <v/>
      </c>
      <c r="T18" s="15">
        <f>COUNTIF(B$13:B18,B18)</f>
        <v>0</v>
      </c>
      <c r="U18" s="9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7" t="str">
        <f t="shared" si="3"/>
        <v/>
      </c>
      <c r="T19" s="15">
        <f>COUNTIF(B$13:B19,B19)</f>
        <v>0</v>
      </c>
      <c r="U19" s="9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7" t="str">
        <f t="shared" si="3"/>
        <v/>
      </c>
      <c r="T20" s="15">
        <f>COUNTIF(B$13:B20,B20)</f>
        <v>0</v>
      </c>
      <c r="U20" s="9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7" t="str">
        <f t="shared" si="3"/>
        <v/>
      </c>
      <c r="T21" s="15">
        <f>COUNTIF(B$13:B21,B21)</f>
        <v>0</v>
      </c>
      <c r="U21" s="9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7" t="str">
        <f t="shared" si="3"/>
        <v/>
      </c>
      <c r="T22" s="15">
        <f>COUNTIF(B$13:B22,B22)</f>
        <v>0</v>
      </c>
      <c r="U22" s="9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7" t="str">
        <f t="shared" si="3"/>
        <v/>
      </c>
      <c r="T23" s="15">
        <f>COUNTIF(B$13:B23,B23)</f>
        <v>0</v>
      </c>
      <c r="U23" s="9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7" t="str">
        <f t="shared" si="3"/>
        <v/>
      </c>
      <c r="T24" s="15">
        <f>COUNTIF(B$13:B24,B24)</f>
        <v>0</v>
      </c>
      <c r="U24" s="9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7" t="str">
        <f t="shared" si="3"/>
        <v/>
      </c>
      <c r="T25" s="15">
        <f>COUNTIF(B$13:B25,B25)</f>
        <v>0</v>
      </c>
      <c r="U25" s="9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7" t="str">
        <f t="shared" si="3"/>
        <v/>
      </c>
      <c r="T26" s="15">
        <f>COUNTIF(B$13:B26,B26)</f>
        <v>0</v>
      </c>
      <c r="U26" s="9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7" t="str">
        <f t="shared" si="3"/>
        <v/>
      </c>
      <c r="T27" s="15">
        <f>COUNTIF(B$13:B27,B27)</f>
        <v>0</v>
      </c>
      <c r="U27" s="9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7" t="str">
        <f t="shared" si="3"/>
        <v/>
      </c>
      <c r="T28" s="15">
        <f>COUNTIF(B$13:B28,B28)</f>
        <v>0</v>
      </c>
      <c r="U28" s="9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7" t="str">
        <f t="shared" si="3"/>
        <v/>
      </c>
      <c r="T29" s="15">
        <f>COUNTIF(B$13:B29,B29)</f>
        <v>0</v>
      </c>
      <c r="U29" s="9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7" t="str">
        <f t="shared" si="3"/>
        <v/>
      </c>
      <c r="T30" s="15">
        <f>COUNTIF(B$13:B30,B30)</f>
        <v>0</v>
      </c>
      <c r="U30" s="9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7" t="str">
        <f t="shared" si="3"/>
        <v/>
      </c>
      <c r="T31" s="15">
        <f>COUNTIF(B$13:B31,B31)</f>
        <v>0</v>
      </c>
      <c r="U31" s="9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7"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7"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7"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7"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7"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7"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7"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7"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7"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7"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7" t="str">
        <f t="shared" si="3"/>
        <v/>
      </c>
      <c r="T42" s="15">
        <f>COUNTIF(B$13:B42,B42)</f>
        <v>0</v>
      </c>
      <c r="U42" s="9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3OzOABpfyQ71857I1VFAQE9g+Apv3InB6FDPkg7DmxzUWru2m4a+6htPu0zxndvE4KfSOb62pmOzZx278e8Zcg==" saltValue="OUabe+r2gt6wX31K2jhUr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F369-5918-45FB-A99F-ED971DCFD931}">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IF(利用者情報!C9="","",利用者情報!C9)</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IF(利用者情報!F9="","",利用者情報!F9)</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IF(利用者情報!I9="","",利用者情報!I9)</f>
        <v/>
      </c>
      <c r="F9" s="303"/>
      <c r="G9" s="303"/>
      <c r="H9" s="303"/>
      <c r="I9" s="303"/>
      <c r="J9" s="104" t="s">
        <v>85</v>
      </c>
      <c r="K9" s="297" t="s">
        <v>86</v>
      </c>
      <c r="L9" s="297"/>
      <c r="M9" s="309" t="str">
        <f>IF(利用者情報!K9="","",利用者情報!K9)</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9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9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9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9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9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9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9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9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9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9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9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9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9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9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9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9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9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9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9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9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rDN1NtiRBb+H5pmEOt1IesRBfbxlO98HhYO1jVaeH88g5dbn0PsQ3K4jEAv0OmcH5s16Kmb/LXx5ZYv3bnb2bw==" saltValue="85hF5blVD3G/1ql/P3V9Lg=="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BA5C-C2FF-47FB-BB72-7182BCD60DF7}">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IF(利用者情報!C10="","",利用者情報!C10)</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IF(利用者情報!F10="","",利用者情報!F10)</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IF(利用者情報!I10="","",利用者情報!I10)</f>
        <v/>
      </c>
      <c r="F9" s="303"/>
      <c r="G9" s="303"/>
      <c r="H9" s="303"/>
      <c r="I9" s="303"/>
      <c r="J9" s="104" t="s">
        <v>85</v>
      </c>
      <c r="K9" s="297" t="s">
        <v>86</v>
      </c>
      <c r="L9" s="297"/>
      <c r="M9" s="309" t="str">
        <f>IF(利用者情報!K10="","",利用者情報!K10)</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FrNxOtJqXAHu96HI2v1mtHpbyEixyAoDGzBknVBvCqmPgASCFSxG8NFLQp1AKxFEv7B4AKZFHMWxNjUT6sZjWw==" saltValue="f86HUWA3T53GtJG2gltI3Q=="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4A01-9EE2-44B0-A2A0-4222EB7F60D0}">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2"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IF(利用者情報!C11="","",利用者情報!C11)</f>
        <v/>
      </c>
      <c r="F7" s="298"/>
      <c r="G7" s="298"/>
      <c r="H7" s="298"/>
      <c r="I7" s="298"/>
      <c r="J7" s="298"/>
      <c r="K7" s="297" t="s">
        <v>80</v>
      </c>
      <c r="L7" s="297"/>
      <c r="M7" s="299" t="str">
        <f>IF(事業所情報!B6="","",事業所情報!B6)</f>
        <v/>
      </c>
      <c r="N7" s="300"/>
      <c r="O7" s="300"/>
      <c r="P7" s="300"/>
      <c r="Q7" s="301"/>
      <c r="S7" s="98"/>
    </row>
    <row r="8" spans="2:21" ht="40.049999999999997" customHeight="1" thickBot="1">
      <c r="B8" s="302" t="s">
        <v>44</v>
      </c>
      <c r="C8" s="303"/>
      <c r="D8" s="303"/>
      <c r="E8" s="304" t="s">
        <v>81</v>
      </c>
      <c r="F8" s="296"/>
      <c r="G8" s="305" t="str">
        <f>IF(利用者情報!F11="","",利用者情報!F11)</f>
        <v/>
      </c>
      <c r="H8" s="305"/>
      <c r="I8" s="305"/>
      <c r="J8" s="103" t="s">
        <v>82</v>
      </c>
      <c r="K8" s="302" t="s">
        <v>83</v>
      </c>
      <c r="L8" s="303"/>
      <c r="M8" s="306" t="str">
        <f>IF(事業所情報!B5="","",事業所情報!B5)</f>
        <v/>
      </c>
      <c r="N8" s="307"/>
      <c r="O8" s="307"/>
      <c r="P8" s="307"/>
      <c r="Q8" s="308"/>
      <c r="S8" s="98"/>
    </row>
    <row r="9" spans="2:21" ht="40.049999999999997" customHeight="1" thickBot="1">
      <c r="B9" s="297" t="s">
        <v>84</v>
      </c>
      <c r="C9" s="297"/>
      <c r="D9" s="302"/>
      <c r="E9" s="302" t="str">
        <f>IF(利用者情報!I11="","",利用者情報!I11)</f>
        <v/>
      </c>
      <c r="F9" s="303"/>
      <c r="G9" s="303"/>
      <c r="H9" s="303"/>
      <c r="I9" s="303"/>
      <c r="J9" s="104" t="s">
        <v>85</v>
      </c>
      <c r="K9" s="297" t="s">
        <v>86</v>
      </c>
      <c r="L9" s="297"/>
      <c r="M9" s="309" t="str">
        <f>IF(利用者情報!K11="","",利用者情報!K11)</f>
        <v/>
      </c>
      <c r="N9" s="310"/>
      <c r="O9" s="310"/>
      <c r="P9" s="310"/>
      <c r="Q9" s="311"/>
      <c r="R9" s="28"/>
      <c r="S9" s="98"/>
    </row>
    <row r="10" spans="2:21" ht="50.1" customHeight="1" thickBot="1">
      <c r="N10" s="29"/>
      <c r="O10" s="30"/>
      <c r="P10" s="29"/>
      <c r="Q10" s="30"/>
      <c r="S10" s="100"/>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wL2T9WflRkD1gGxKCrEP+2b3wP9iUwjJNVKEntr8mawKQVdoR3cvbU6P0/OwsoytYd3yT9sJ5s9JfQiSo57PGQ==" saltValue="4VwuxsUQ4V85Sb/rgsa9/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2F54-74B8-4C2C-8FB9-221718A7A49E}">
  <sheetPr>
    <tabColor rgb="FFFFFF00"/>
    <pageSetUpPr fitToPage="1"/>
  </sheetPr>
  <dimension ref="B1:U45"/>
  <sheetViews>
    <sheetView showGridLines="0" view="pageBreakPreview" zoomScale="70" zoomScaleNormal="100" zoomScaleSheetLayoutView="70" workbookViewId="0">
      <selection activeCell="A13" sqref="A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IF(利用者情報!C12="","",利用者情報!C12)</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IF(利用者情報!F12="","",利用者情報!F12)</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IF(利用者情報!I12="","",利用者情報!I12)</f>
        <v/>
      </c>
      <c r="F9" s="303"/>
      <c r="G9" s="303"/>
      <c r="H9" s="303"/>
      <c r="I9" s="303"/>
      <c r="J9" s="104" t="s">
        <v>85</v>
      </c>
      <c r="K9" s="297" t="s">
        <v>86</v>
      </c>
      <c r="L9" s="297"/>
      <c r="M9" s="309" t="str">
        <f>IF(利用者情報!K12="","",利用者情報!K12)</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Bo9/xg+//8FPRUqSWhOoSWYAbszgMHr6KIKzV1k9Ag8qAAl/wvD5RJG42XuKf91GYHlASpmgX7hBB9G5/EcTbQ==" saltValue="g9GTZA5/NW1s1jFD4O8Tb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D2CE-DDDB-4AF4-9F4B-D438EFE54E2D}">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IF(利用者情報!C13="","",利用者情報!C13)</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IF(利用者情報!F13="","",利用者情報!F13)</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IF(利用者情報!I13="","",利用者情報!I13)</f>
        <v/>
      </c>
      <c r="F9" s="303"/>
      <c r="G9" s="303"/>
      <c r="H9" s="303"/>
      <c r="I9" s="303"/>
      <c r="J9" s="104" t="s">
        <v>85</v>
      </c>
      <c r="K9" s="297" t="s">
        <v>86</v>
      </c>
      <c r="L9" s="297"/>
      <c r="M9" s="309" t="str">
        <f>IF(利用者情報!K13="","",利用者情報!K13)</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QbhibukMrXBtusBwnHWvP+pmVNIsBKiz/u3M5jvhqQmGVBVis76qmK3q7kfE1pnjSAh0TiOSbPVg+6WFfO8gIQ==" saltValue="J9IlSg60Cw0LjmtLJdwWi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D8B9-2D1D-4E19-89A7-EEBCD7752609}">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IF(利用者情報!C14="","",利用者情報!C14)</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IF(利用者情報!F14="","",利用者情報!F14)</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IF(利用者情報!I14="","",利用者情報!I14)</f>
        <v/>
      </c>
      <c r="F9" s="303"/>
      <c r="G9" s="303"/>
      <c r="H9" s="303"/>
      <c r="I9" s="303"/>
      <c r="J9" s="104" t="s">
        <v>85</v>
      </c>
      <c r="K9" s="297" t="s">
        <v>86</v>
      </c>
      <c r="L9" s="297"/>
      <c r="M9" s="309" t="str">
        <f>IF(利用者情報!K14="","",利用者情報!K14)</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xEvyhSKpUEksiWonpg837ltTXedfCTGV3LvOYcJUCOfpXdTW0Qt5RYcfjUfqUWcaWpSzoRopM0LCM8nAHv78cw==" saltValue="GwDy1nnWa/tGYVILSZYtr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3349-34F8-477B-A98C-60033BA52903}">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IF(利用者情報!C15="","",利用者情報!C15)</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IF(利用者情報!F15="","",利用者情報!F15)</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IF(利用者情報!I15="","",利用者情報!I15)</f>
        <v/>
      </c>
      <c r="F9" s="303"/>
      <c r="G9" s="303"/>
      <c r="H9" s="303"/>
      <c r="I9" s="303"/>
      <c r="J9" s="104" t="s">
        <v>85</v>
      </c>
      <c r="K9" s="297" t="s">
        <v>86</v>
      </c>
      <c r="L9" s="297"/>
      <c r="M9" s="309" t="str">
        <f>IF(利用者情報!K15="","",利用者情報!K15)</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vhsuqwekdBs1XmWPP4sPwwS71aFSB0Susqw0JGnwcFsrJEs46bnhjWpzyP7/hICzh1ZHufVDJqTbngbyFZgCxg==" saltValue="SkZ7CSiJBPVerAEm3yEmJ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4940-484D-46E6-A92E-8F373C9FA203}">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IF(利用者情報!C16="","",利用者情報!C16)</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IF(利用者情報!F16="","",利用者情報!F16)</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IF(利用者情報!I16="","",利用者情報!I16)</f>
        <v/>
      </c>
      <c r="F9" s="303"/>
      <c r="G9" s="303"/>
      <c r="H9" s="303"/>
      <c r="I9" s="303"/>
      <c r="J9" s="104" t="s">
        <v>85</v>
      </c>
      <c r="K9" s="297" t="s">
        <v>86</v>
      </c>
      <c r="L9" s="297"/>
      <c r="M9" s="309" t="str">
        <f>IF(利用者情報!K16="","",利用者情報!K16)</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31"/>
      <c r="E13" s="332"/>
      <c r="F13" s="333"/>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EPKC/eBn6hQcFtg9GXRVcoTFX2IGCsEqk0I4YaOFrFMNCem3dwwSd4EXxXP8aZPQu6Zdk1XHs3sWbwrvgMt0xA==" saltValue="Z9Olqjzx6zw4hTFQFRbDh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DE25-DEE2-47DF-A5DE-7BE38626B62B}">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IF(利用者情報!C17="","",利用者情報!C17)</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IF(利用者情報!F17="","",利用者情報!F17)</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IF(利用者情報!I17="","",利用者情報!I17)</f>
        <v/>
      </c>
      <c r="F9" s="303"/>
      <c r="G9" s="303"/>
      <c r="H9" s="303"/>
      <c r="I9" s="303"/>
      <c r="J9" s="104" t="s">
        <v>85</v>
      </c>
      <c r="K9" s="297" t="s">
        <v>86</v>
      </c>
      <c r="L9" s="297"/>
      <c r="M9" s="309" t="str">
        <f>IF(利用者情報!K17="","",利用者情報!K17)</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HJDKMQjnB14d9HcwzEvjVGmIIwEnpaGeGwwlcySDQ2F8AwoQrf4/RtC0VumC+ZIvBGXMBJtztXN9ZiJEGQC0FQ==" saltValue="D6gCud5qiiH41i/N1F1xB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7D05-9901-4685-B937-1E197A306E60}">
  <sheetPr>
    <tabColor rgb="FFFFFF00"/>
    <pageSetUpPr fitToPage="1"/>
  </sheetPr>
  <dimension ref="B1:U45"/>
  <sheetViews>
    <sheetView showGridLines="0" view="pageBreakPreview" zoomScale="70" zoomScaleNormal="100" zoomScaleSheetLayoutView="70" workbookViewId="0">
      <selection activeCell="M9" sqref="M9:Q9"/>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IF(利用者情報!C18="","",利用者情報!C18)</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IF(利用者情報!F18="","",利用者情報!F18)</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IF(利用者情報!I18="","",利用者情報!I18)</f>
        <v/>
      </c>
      <c r="F9" s="303"/>
      <c r="G9" s="303"/>
      <c r="H9" s="303"/>
      <c r="I9" s="303"/>
      <c r="J9" s="104" t="s">
        <v>85</v>
      </c>
      <c r="K9" s="297" t="s">
        <v>86</v>
      </c>
      <c r="L9" s="297"/>
      <c r="M9" s="309" t="str">
        <f>IF(利用者情報!K18="","",利用者情報!K18)</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r6890ZNSNt5lQUx+CZnOvGaSqI8ccQU0MT29d8CBveKgAYOP0U5UYmml/KIYHWvjD2LeUqpwAiyuD9+0rixGDg==" saltValue="bIU3q6d/Qta0MikuIDBxO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89B6-0578-4C16-9890-4E0EEF0E7FD8}">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IF(利用者情報!C19="","",利用者情報!C19)</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IF(利用者情報!F19="","",利用者情報!F19)</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IF(利用者情報!I19="","",利用者情報!I19)</f>
        <v/>
      </c>
      <c r="F9" s="303"/>
      <c r="G9" s="303"/>
      <c r="H9" s="303"/>
      <c r="I9" s="303"/>
      <c r="J9" s="104" t="s">
        <v>85</v>
      </c>
      <c r="K9" s="297" t="s">
        <v>86</v>
      </c>
      <c r="L9" s="297"/>
      <c r="M9" s="309" t="str">
        <f>IF(利用者情報!K19="","",利用者情報!K19)</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eS44BP24PezwDF4WWHAqWQ+BETjER7YvY6O007a4/+b5oP8Yowtn6n06ujJ8jXj3gQ0CzT3/91Y4+fFQIcMpA==" saltValue="pRuzwUuybsI4EBRUu5c0KQ=="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DEC5-2EED-4329-82A5-CABCB16EF1A1}">
  <sheetPr>
    <tabColor rgb="FFFFFF00"/>
    <pageSetUpPr fitToPage="1"/>
  </sheetPr>
  <dimension ref="B1:U45"/>
  <sheetViews>
    <sheetView showGridLines="0" view="pageBreakPreview" zoomScale="70" zoomScaleNormal="100" zoomScaleSheetLayoutView="70" workbookViewId="0">
      <selection activeCell="M9" sqref="M9:Q9"/>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IF(利用者情報!C20="","",利用者情報!C20)</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IF(利用者情報!F20="","",利用者情報!F20)</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IF(利用者情報!I20="","",利用者情報!I20)</f>
        <v/>
      </c>
      <c r="F9" s="303"/>
      <c r="G9" s="303"/>
      <c r="H9" s="303"/>
      <c r="I9" s="303"/>
      <c r="J9" s="104" t="s">
        <v>85</v>
      </c>
      <c r="K9" s="297" t="s">
        <v>86</v>
      </c>
      <c r="L9" s="297"/>
      <c r="M9" s="309" t="str">
        <f>IF(利用者情報!K20="","",利用者情報!K20)</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mnH6DJCnGo+nPfReerqrDswg7lBD4RcA4MpcC98Z2kOFcPp2Mu8kAS+eUk5QWEzbd2n7HSySOmnloDqoV/VwNQ==" saltValue="CeToOZ/h5f8qi3MDpuNV8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2" manualBreakCount="2">
    <brk id="42" max="16383" man="1"/>
    <brk id="44" max="1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66BB-1651-46B0-A15F-E07F4CBA8A9F}">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IF(利用者情報!C21="","",利用者情報!C21)</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IF(利用者情報!F21="","",利用者情報!F21)</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IF(利用者情報!I7="","",利用者情報!I7)</f>
        <v/>
      </c>
      <c r="F9" s="303"/>
      <c r="G9" s="303"/>
      <c r="H9" s="303"/>
      <c r="I9" s="303"/>
      <c r="J9" s="104" t="s">
        <v>85</v>
      </c>
      <c r="K9" s="297" t="s">
        <v>86</v>
      </c>
      <c r="L9" s="297"/>
      <c r="M9" s="309" t="str">
        <f>IF(利用者情報!K21="","",利用者情報!K21)</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125"/>
      <c r="C41" s="126" t="str">
        <f>IF(B41="","",TEXT(DATE(利用者情報!$F$2,利用者情報!$I$2,B41),"aaa"))</f>
        <v/>
      </c>
      <c r="D41" s="317"/>
      <c r="E41" s="318"/>
      <c r="F41" s="319"/>
      <c r="G41" s="317"/>
      <c r="H41" s="318"/>
      <c r="I41" s="319"/>
      <c r="J41" s="336">
        <f t="shared" si="0"/>
        <v>0</v>
      </c>
      <c r="K41" s="33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38">
        <f t="shared" si="0"/>
        <v>0</v>
      </c>
      <c r="K42" s="338"/>
      <c r="L42" s="127"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34" t="s">
        <v>93</v>
      </c>
      <c r="K43" s="335"/>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R1yZX/29a93S+JrOUbuxmjfbxNE6mt6j84qAyeww+P4hjyuSjd1mFUl5UvKHwrfrRAkYyKs2AoCp10S053xudg==" saltValue="xXsbl7FWxZUubqM1KP/soQ=="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E7A9-C464-4441-8E6E-A66334583D5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IF(利用者情報!C22="","",利用者情報!C22)</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IF(利用者情報!F22="","",利用者情報!F22)</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IF(利用者情報!I22="","",利用者情報!I22)</f>
        <v/>
      </c>
      <c r="F9" s="303"/>
      <c r="G9" s="303"/>
      <c r="H9" s="303"/>
      <c r="I9" s="303"/>
      <c r="J9" s="104" t="s">
        <v>85</v>
      </c>
      <c r="K9" s="297" t="s">
        <v>86</v>
      </c>
      <c r="L9" s="297"/>
      <c r="M9" s="309" t="str">
        <f>IF(利用者情報!K22="","",利用者情報!K22)</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lksFyM6pNuAgGYlxId8TbJvXTIDEexp7U/Vw9J5YO/1SefTL2UQ2oMik8qWSiHmvQujVfBjX89GIXO4Is3zoUQ==" saltValue="7oILcyePloco4kUtgUGwq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6217-6F6E-46C1-82E6-3424A9864907}">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IF(利用者情報!C23="","",利用者情報!C23)</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IF(利用者情報!F23="","",利用者情報!F23)</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IF(利用者情報!I23="","",利用者情報!I23)</f>
        <v/>
      </c>
      <c r="F9" s="303"/>
      <c r="G9" s="303"/>
      <c r="H9" s="303"/>
      <c r="I9" s="303"/>
      <c r="J9" s="104" t="s">
        <v>85</v>
      </c>
      <c r="K9" s="297" t="s">
        <v>86</v>
      </c>
      <c r="L9" s="297"/>
      <c r="M9" s="309" t="str">
        <f>IF(利用者情報!K23="","",利用者情報!K23)</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HyzLF2IdfAhgpI91b0o9UxCSF4ibxrC4rNCVdjWnOo2JABcrfX8rYV5TdjS3ICuwkdcggSJA8HEskLTb3DUjSQ==" saltValue="W165fq7O6apmLPFgM+pakA=="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F7D9-CA5A-4D3F-AD07-D5293A6C1A55}">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IF(利用者情報!C24="","",利用者情報!C24)</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IF(利用者情報!F24="","",利用者情報!F24)</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IF(利用者情報!I24="","",利用者情報!I24)</f>
        <v/>
      </c>
      <c r="F9" s="303"/>
      <c r="G9" s="303"/>
      <c r="H9" s="303"/>
      <c r="I9" s="303"/>
      <c r="J9" s="104" t="s">
        <v>85</v>
      </c>
      <c r="K9" s="297" t="s">
        <v>86</v>
      </c>
      <c r="L9" s="297"/>
      <c r="M9" s="309" t="str">
        <f>IF(利用者情報!K24="","",利用者情報!K24)</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VDj6YH8cdN0SHyIWhqnujWOme2ZVRLMwtRrJs3G2ehwZQuuOtEZCGay7xhXkqEU6uMrLdC205JJIgcJ23LOLBw==" saltValue="iDEHhmeJ7Zw+xQ3hR1U3N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C604-2573-4831-8F45-D2F3055A453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IF(利用者情報!C25="","",利用者情報!C25)</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IF(利用者情報!F25="","",利用者情報!F25)</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IF(利用者情報!I25="","",利用者情報!I25)</f>
        <v/>
      </c>
      <c r="F9" s="303"/>
      <c r="G9" s="303"/>
      <c r="H9" s="303"/>
      <c r="I9" s="303"/>
      <c r="J9" s="104" t="s">
        <v>85</v>
      </c>
      <c r="K9" s="297" t="s">
        <v>86</v>
      </c>
      <c r="L9" s="297"/>
      <c r="M9" s="309" t="str">
        <f>IF(利用者情報!K25="","",利用者情報!K25)</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7buMHBa1XOH7+B7xYz89egJtiyfgTVFNKxJ0luq41bIHr2ekfO0n1tW0a4OXqsew3Qvnr+tnPTFu/UemxMFb5Q==" saltValue="po1TwgFon5EJgpAiDGsRl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3DE3-9D56-4535-B8DD-57C048605B79}">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77</v>
      </c>
      <c r="C2" s="24"/>
      <c r="D2" s="24"/>
      <c r="E2" s="24"/>
      <c r="F2" s="24"/>
      <c r="G2" s="25"/>
      <c r="H2" s="25"/>
      <c r="I2" s="25"/>
      <c r="J2" s="25"/>
      <c r="K2" s="25"/>
      <c r="L2" s="25"/>
      <c r="M2" s="25"/>
      <c r="N2" s="25"/>
      <c r="O2" s="25"/>
      <c r="P2" s="25"/>
      <c r="Q2" s="25"/>
    </row>
    <row r="3" spans="2:21" ht="50.1" customHeight="1">
      <c r="B3" s="294" t="s">
        <v>78</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79</v>
      </c>
      <c r="C7" s="297"/>
      <c r="D7" s="297"/>
      <c r="E7" s="298" t="str">
        <f>IF(利用者情報!C26="","",利用者情報!C26)</f>
        <v/>
      </c>
      <c r="F7" s="298"/>
      <c r="G7" s="298"/>
      <c r="H7" s="298"/>
      <c r="I7" s="298"/>
      <c r="J7" s="298"/>
      <c r="K7" s="297" t="s">
        <v>80</v>
      </c>
      <c r="L7" s="297"/>
      <c r="M7" s="299" t="str">
        <f>IF(事業所情報!B6="","",事業所情報!B6)</f>
        <v/>
      </c>
      <c r="N7" s="300"/>
      <c r="O7" s="300"/>
      <c r="P7" s="300"/>
      <c r="Q7" s="301"/>
      <c r="S7" s="31"/>
    </row>
    <row r="8" spans="2:21" ht="40.049999999999997" customHeight="1" thickBot="1">
      <c r="B8" s="302" t="s">
        <v>44</v>
      </c>
      <c r="C8" s="303"/>
      <c r="D8" s="303"/>
      <c r="E8" s="304" t="s">
        <v>81</v>
      </c>
      <c r="F8" s="296"/>
      <c r="G8" s="305" t="str">
        <f>IF(利用者情報!F26="","",利用者情報!F26)</f>
        <v/>
      </c>
      <c r="H8" s="305"/>
      <c r="I8" s="305"/>
      <c r="J8" s="103" t="s">
        <v>82</v>
      </c>
      <c r="K8" s="302" t="s">
        <v>83</v>
      </c>
      <c r="L8" s="303"/>
      <c r="M8" s="306" t="str">
        <f>IF(事業所情報!B5="","",事業所情報!B5)</f>
        <v/>
      </c>
      <c r="N8" s="307"/>
      <c r="O8" s="307"/>
      <c r="P8" s="307"/>
      <c r="Q8" s="308"/>
      <c r="S8" s="31"/>
    </row>
    <row r="9" spans="2:21" ht="40.049999999999997" customHeight="1" thickBot="1">
      <c r="B9" s="297" t="s">
        <v>84</v>
      </c>
      <c r="C9" s="297"/>
      <c r="D9" s="302"/>
      <c r="E9" s="302" t="str">
        <f>IF(利用者情報!I26="","",利用者情報!I26)</f>
        <v/>
      </c>
      <c r="F9" s="303"/>
      <c r="G9" s="303"/>
      <c r="H9" s="303"/>
      <c r="I9" s="303"/>
      <c r="J9" s="104" t="s">
        <v>85</v>
      </c>
      <c r="K9" s="297" t="s">
        <v>86</v>
      </c>
      <c r="L9" s="297"/>
      <c r="M9" s="309" t="str">
        <f>IF(利用者情報!K26="","",利用者情報!K26)</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87</v>
      </c>
      <c r="E11" s="297"/>
      <c r="F11" s="297"/>
      <c r="G11" s="297"/>
      <c r="H11" s="297"/>
      <c r="I11" s="297"/>
      <c r="J11" s="297"/>
      <c r="K11" s="297"/>
      <c r="L11" s="312" t="s">
        <v>88</v>
      </c>
      <c r="M11" s="313"/>
      <c r="N11" s="316" t="s">
        <v>89</v>
      </c>
      <c r="O11" s="298"/>
      <c r="P11" s="316" t="s">
        <v>54</v>
      </c>
      <c r="Q11" s="298"/>
      <c r="S11" s="330" t="s">
        <v>126</v>
      </c>
    </row>
    <row r="12" spans="2:21" ht="40.049999999999997" customHeight="1" thickBot="1">
      <c r="B12" s="298"/>
      <c r="C12" s="298"/>
      <c r="D12" s="297" t="s">
        <v>90</v>
      </c>
      <c r="E12" s="297"/>
      <c r="F12" s="297"/>
      <c r="G12" s="297" t="s">
        <v>91</v>
      </c>
      <c r="H12" s="297"/>
      <c r="I12" s="297"/>
      <c r="J12" s="297" t="s">
        <v>92</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57</v>
      </c>
      <c r="N13" s="43" t="str">
        <f>IF(L13="","",ROUNDDOWN(L13*$M$9,-1))</f>
        <v/>
      </c>
      <c r="O13" s="37" t="s">
        <v>57</v>
      </c>
      <c r="P13" s="40" t="str">
        <f>IFERROR(L13-N13,"")</f>
        <v/>
      </c>
      <c r="Q13" s="37" t="s">
        <v>57</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57</v>
      </c>
      <c r="N14" s="43" t="str">
        <f t="shared" ref="N14:N42" si="1">IF(L14="","",ROUNDDOWN(L14*$M$9,-1))</f>
        <v/>
      </c>
      <c r="O14" s="32" t="s">
        <v>57</v>
      </c>
      <c r="P14" s="40" t="str">
        <f t="shared" ref="P14:P42" si="2">IFERROR(L14-N14,"")</f>
        <v/>
      </c>
      <c r="Q14" s="32" t="s">
        <v>57</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57</v>
      </c>
      <c r="N15" s="43" t="str">
        <f t="shared" si="1"/>
        <v/>
      </c>
      <c r="O15" s="32" t="s">
        <v>57</v>
      </c>
      <c r="P15" s="40" t="str">
        <f t="shared" si="2"/>
        <v/>
      </c>
      <c r="Q15" s="32" t="s">
        <v>57</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57</v>
      </c>
      <c r="N16" s="43" t="str">
        <f t="shared" si="1"/>
        <v/>
      </c>
      <c r="O16" s="32" t="s">
        <v>57</v>
      </c>
      <c r="P16" s="40" t="str">
        <f t="shared" si="2"/>
        <v/>
      </c>
      <c r="Q16" s="32" t="s">
        <v>57</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57</v>
      </c>
      <c r="N17" s="43" t="str">
        <f t="shared" si="1"/>
        <v/>
      </c>
      <c r="O17" s="32" t="s">
        <v>57</v>
      </c>
      <c r="P17" s="40" t="str">
        <f t="shared" si="2"/>
        <v/>
      </c>
      <c r="Q17" s="32" t="s">
        <v>57</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57</v>
      </c>
      <c r="N18" s="43" t="str">
        <f t="shared" si="1"/>
        <v/>
      </c>
      <c r="O18" s="32" t="s">
        <v>57</v>
      </c>
      <c r="P18" s="40" t="str">
        <f t="shared" si="2"/>
        <v/>
      </c>
      <c r="Q18" s="32" t="s">
        <v>57</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57</v>
      </c>
      <c r="N19" s="43" t="str">
        <f t="shared" si="1"/>
        <v/>
      </c>
      <c r="O19" s="32" t="s">
        <v>57</v>
      </c>
      <c r="P19" s="40" t="str">
        <f t="shared" si="2"/>
        <v/>
      </c>
      <c r="Q19" s="32" t="s">
        <v>57</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57</v>
      </c>
      <c r="N20" s="43" t="str">
        <f t="shared" si="1"/>
        <v/>
      </c>
      <c r="O20" s="32" t="s">
        <v>57</v>
      </c>
      <c r="P20" s="40" t="str">
        <f t="shared" si="2"/>
        <v/>
      </c>
      <c r="Q20" s="32" t="s">
        <v>57</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57</v>
      </c>
      <c r="N21" s="43" t="str">
        <f t="shared" si="1"/>
        <v/>
      </c>
      <c r="O21" s="32" t="s">
        <v>57</v>
      </c>
      <c r="P21" s="40" t="str">
        <f t="shared" si="2"/>
        <v/>
      </c>
      <c r="Q21" s="32" t="s">
        <v>57</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57</v>
      </c>
      <c r="N22" s="43" t="str">
        <f t="shared" si="1"/>
        <v/>
      </c>
      <c r="O22" s="32" t="s">
        <v>57</v>
      </c>
      <c r="P22" s="40" t="str">
        <f t="shared" si="2"/>
        <v/>
      </c>
      <c r="Q22" s="32" t="s">
        <v>57</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57</v>
      </c>
      <c r="N23" s="43" t="str">
        <f t="shared" si="1"/>
        <v/>
      </c>
      <c r="O23" s="32" t="s">
        <v>57</v>
      </c>
      <c r="P23" s="40" t="str">
        <f t="shared" si="2"/>
        <v/>
      </c>
      <c r="Q23" s="32" t="s">
        <v>57</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57</v>
      </c>
      <c r="N24" s="43" t="str">
        <f t="shared" si="1"/>
        <v/>
      </c>
      <c r="O24" s="32" t="s">
        <v>57</v>
      </c>
      <c r="P24" s="40" t="str">
        <f t="shared" si="2"/>
        <v/>
      </c>
      <c r="Q24" s="32" t="s">
        <v>57</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57</v>
      </c>
      <c r="N25" s="43" t="str">
        <f t="shared" si="1"/>
        <v/>
      </c>
      <c r="O25" s="32" t="s">
        <v>57</v>
      </c>
      <c r="P25" s="40" t="str">
        <f t="shared" si="2"/>
        <v/>
      </c>
      <c r="Q25" s="32" t="s">
        <v>57</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57</v>
      </c>
      <c r="N26" s="43" t="str">
        <f t="shared" si="1"/>
        <v/>
      </c>
      <c r="O26" s="32" t="s">
        <v>57</v>
      </c>
      <c r="P26" s="40" t="str">
        <f t="shared" si="2"/>
        <v/>
      </c>
      <c r="Q26" s="32" t="s">
        <v>57</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57</v>
      </c>
      <c r="N27" s="43" t="str">
        <f t="shared" si="1"/>
        <v/>
      </c>
      <c r="O27" s="32" t="s">
        <v>57</v>
      </c>
      <c r="P27" s="40" t="str">
        <f t="shared" si="2"/>
        <v/>
      </c>
      <c r="Q27" s="32" t="s">
        <v>57</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57</v>
      </c>
      <c r="N28" s="43" t="str">
        <f t="shared" si="1"/>
        <v/>
      </c>
      <c r="O28" s="32" t="s">
        <v>57</v>
      </c>
      <c r="P28" s="40" t="str">
        <f t="shared" si="2"/>
        <v/>
      </c>
      <c r="Q28" s="32" t="s">
        <v>57</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57</v>
      </c>
      <c r="N29" s="43" t="str">
        <f t="shared" si="1"/>
        <v/>
      </c>
      <c r="O29" s="32" t="s">
        <v>57</v>
      </c>
      <c r="P29" s="40" t="str">
        <f t="shared" si="2"/>
        <v/>
      </c>
      <c r="Q29" s="32" t="s">
        <v>57</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57</v>
      </c>
      <c r="N30" s="43" t="str">
        <f t="shared" si="1"/>
        <v/>
      </c>
      <c r="O30" s="32" t="s">
        <v>57</v>
      </c>
      <c r="P30" s="40" t="str">
        <f t="shared" si="2"/>
        <v/>
      </c>
      <c r="Q30" s="32" t="s">
        <v>57</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57</v>
      </c>
      <c r="N31" s="43" t="str">
        <f t="shared" si="1"/>
        <v/>
      </c>
      <c r="O31" s="32" t="s">
        <v>57</v>
      </c>
      <c r="P31" s="40" t="str">
        <f t="shared" si="2"/>
        <v/>
      </c>
      <c r="Q31" s="32" t="s">
        <v>57</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57</v>
      </c>
      <c r="N32" s="43" t="str">
        <f t="shared" si="1"/>
        <v/>
      </c>
      <c r="O32" s="32" t="s">
        <v>57</v>
      </c>
      <c r="P32" s="40" t="str">
        <f t="shared" si="2"/>
        <v/>
      </c>
      <c r="Q32" s="32" t="s">
        <v>57</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57</v>
      </c>
      <c r="N33" s="43" t="str">
        <f t="shared" si="1"/>
        <v/>
      </c>
      <c r="O33" s="32" t="s">
        <v>57</v>
      </c>
      <c r="P33" s="40" t="str">
        <f t="shared" si="2"/>
        <v/>
      </c>
      <c r="Q33" s="32" t="s">
        <v>57</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57</v>
      </c>
      <c r="N34" s="43" t="str">
        <f t="shared" si="1"/>
        <v/>
      </c>
      <c r="O34" s="32" t="s">
        <v>57</v>
      </c>
      <c r="P34" s="40" t="str">
        <f t="shared" si="2"/>
        <v/>
      </c>
      <c r="Q34" s="32" t="s">
        <v>57</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57</v>
      </c>
      <c r="N35" s="43" t="str">
        <f t="shared" si="1"/>
        <v/>
      </c>
      <c r="O35" s="32" t="s">
        <v>57</v>
      </c>
      <c r="P35" s="40" t="str">
        <f t="shared" si="2"/>
        <v/>
      </c>
      <c r="Q35" s="32" t="s">
        <v>57</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57</v>
      </c>
      <c r="N36" s="43" t="str">
        <f t="shared" si="1"/>
        <v/>
      </c>
      <c r="O36" s="32" t="s">
        <v>57</v>
      </c>
      <c r="P36" s="40" t="str">
        <f t="shared" si="2"/>
        <v/>
      </c>
      <c r="Q36" s="32" t="s">
        <v>57</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57</v>
      </c>
      <c r="N37" s="43" t="str">
        <f t="shared" si="1"/>
        <v/>
      </c>
      <c r="O37" s="32" t="s">
        <v>57</v>
      </c>
      <c r="P37" s="40" t="str">
        <f t="shared" si="2"/>
        <v/>
      </c>
      <c r="Q37" s="32" t="s">
        <v>57</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57</v>
      </c>
      <c r="N38" s="43" t="str">
        <f t="shared" si="1"/>
        <v/>
      </c>
      <c r="O38" s="32" t="s">
        <v>57</v>
      </c>
      <c r="P38" s="40" t="str">
        <f t="shared" si="2"/>
        <v/>
      </c>
      <c r="Q38" s="32" t="s">
        <v>57</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57</v>
      </c>
      <c r="N39" s="43" t="str">
        <f t="shared" si="1"/>
        <v/>
      </c>
      <c r="O39" s="32" t="s">
        <v>57</v>
      </c>
      <c r="P39" s="40" t="str">
        <f t="shared" si="2"/>
        <v/>
      </c>
      <c r="Q39" s="32" t="s">
        <v>57</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57</v>
      </c>
      <c r="N40" s="43" t="str">
        <f t="shared" si="1"/>
        <v/>
      </c>
      <c r="O40" s="32" t="s">
        <v>57</v>
      </c>
      <c r="P40" s="40" t="str">
        <f t="shared" si="2"/>
        <v/>
      </c>
      <c r="Q40" s="32" t="s">
        <v>57</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57</v>
      </c>
      <c r="N41" s="43" t="str">
        <f t="shared" si="1"/>
        <v/>
      </c>
      <c r="O41" s="32" t="s">
        <v>57</v>
      </c>
      <c r="P41" s="40" t="str">
        <f t="shared" si="2"/>
        <v/>
      </c>
      <c r="Q41" s="32" t="s">
        <v>57</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57</v>
      </c>
      <c r="N42" s="43" t="str">
        <f t="shared" si="1"/>
        <v/>
      </c>
      <c r="O42" s="32" t="s">
        <v>57</v>
      </c>
      <c r="P42" s="40" t="str">
        <f t="shared" si="2"/>
        <v/>
      </c>
      <c r="Q42" s="32" t="s">
        <v>57</v>
      </c>
      <c r="S42" s="96" t="str">
        <f t="shared" si="3"/>
        <v/>
      </c>
      <c r="T42" s="15">
        <f>COUNTIF(B$13:B42,B42)</f>
        <v>0</v>
      </c>
      <c r="U42" s="15">
        <f t="shared" si="4"/>
        <v>0</v>
      </c>
    </row>
    <row r="43" spans="2:21" ht="34.950000000000003" customHeight="1" thickBot="1">
      <c r="B43" s="30"/>
      <c r="C43" s="30"/>
      <c r="D43" s="33"/>
      <c r="E43" s="33"/>
      <c r="F43" s="33"/>
      <c r="G43" s="33"/>
      <c r="H43" s="33"/>
      <c r="I43" s="33"/>
      <c r="J43" s="322" t="s">
        <v>93</v>
      </c>
      <c r="K43" s="323"/>
      <c r="L43" s="324" t="s">
        <v>94</v>
      </c>
      <c r="M43" s="325"/>
      <c r="N43" s="324" t="s">
        <v>95</v>
      </c>
      <c r="O43" s="325"/>
      <c r="P43" s="324" t="s">
        <v>96</v>
      </c>
      <c r="Q43" s="325"/>
    </row>
    <row r="44" spans="2:21" ht="60" customHeight="1" thickBot="1">
      <c r="B44" s="34"/>
      <c r="C44" s="34"/>
      <c r="D44" s="34"/>
      <c r="E44" s="34"/>
      <c r="F44" s="34"/>
      <c r="G44" s="34"/>
      <c r="H44" s="34"/>
      <c r="I44" s="34"/>
      <c r="J44" s="137">
        <f>COUNTIF(T13:T42,1)</f>
        <v>0</v>
      </c>
      <c r="K44" s="37" t="s">
        <v>97</v>
      </c>
      <c r="L44" s="39" t="str">
        <f>IF(SUM(L13:L42)=0,"",SUM(L13:L42))</f>
        <v/>
      </c>
      <c r="M44" s="37" t="s">
        <v>57</v>
      </c>
      <c r="N44" s="43" t="str">
        <f>IF(J44&gt;0,SUM(N13:N42),"")</f>
        <v/>
      </c>
      <c r="O44" s="37" t="s">
        <v>57</v>
      </c>
      <c r="P44" s="36" t="str">
        <f>IF(SUM(P13:P42)=0,"",SUM(P13:P42))</f>
        <v/>
      </c>
      <c r="Q44" s="37" t="s">
        <v>57</v>
      </c>
    </row>
    <row r="45" spans="2:21" ht="3" customHeight="1"/>
  </sheetData>
  <sheetProtection algorithmName="SHA-512" hashValue="CcZTprBVQdOZgWjOsYgIPnlC3ORik4vz5fKAXzuVYxrlywzK7a2VAazPNI+XQWUPi0zCv2zSPvytIqd62RdACA==" saltValue="ueh+RYpX9bTswq4j+PQ2RA=="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in="1" max="1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F9F2-BC41-4DAC-BB08-E0CE96403C3E}">
  <sheetPr>
    <tabColor theme="5" tint="0.59999389629810485"/>
  </sheetPr>
  <dimension ref="A1:C6"/>
  <sheetViews>
    <sheetView view="pageBreakPreview" zoomScaleNormal="100" zoomScaleSheetLayoutView="100" workbookViewId="0">
      <selection sqref="A1:XFD1048576"/>
    </sheetView>
  </sheetViews>
  <sheetFormatPr defaultRowHeight="30" customHeight="1"/>
  <cols>
    <col min="1" max="1" width="31.09765625" style="44" customWidth="1"/>
    <col min="2" max="2" width="12.59765625" style="44" hidden="1" customWidth="1"/>
    <col min="3" max="3" width="16.3984375" style="44" customWidth="1"/>
    <col min="4" max="16384" width="8.796875" style="44"/>
  </cols>
  <sheetData>
    <row r="1" spans="1:3" ht="30" customHeight="1">
      <c r="A1" s="87" t="s">
        <v>125</v>
      </c>
      <c r="B1" s="87"/>
      <c r="C1" s="87"/>
    </row>
    <row r="2" spans="1:3" ht="30" customHeight="1">
      <c r="A2" s="88" t="s">
        <v>58</v>
      </c>
      <c r="B2" s="88" t="s">
        <v>127</v>
      </c>
      <c r="C2" s="89" t="s">
        <v>121</v>
      </c>
    </row>
    <row r="3" spans="1:3" ht="30" customHeight="1">
      <c r="A3" s="90" t="s">
        <v>105</v>
      </c>
      <c r="B3" s="93">
        <v>1</v>
      </c>
      <c r="C3" s="91">
        <v>2000</v>
      </c>
    </row>
    <row r="4" spans="1:3" ht="30" customHeight="1">
      <c r="A4" s="90" t="s">
        <v>106</v>
      </c>
      <c r="B4" s="93">
        <v>120</v>
      </c>
      <c r="C4" s="91">
        <v>3000</v>
      </c>
    </row>
    <row r="5" spans="1:3" ht="30" customHeight="1">
      <c r="A5" s="90" t="s">
        <v>107</v>
      </c>
      <c r="B5" s="93">
        <v>240</v>
      </c>
      <c r="C5" s="91">
        <v>4000</v>
      </c>
    </row>
    <row r="6" spans="1:3" ht="30" customHeight="1">
      <c r="A6" s="90" t="s">
        <v>108</v>
      </c>
      <c r="B6" s="93">
        <v>360</v>
      </c>
      <c r="C6" s="91">
        <v>5000</v>
      </c>
    </row>
  </sheetData>
  <sheetProtection algorithmName="SHA-512" hashValue="yXQp4rk5wfleYG06dMBgxQ7VQTdJEWlDqtoAjjAtpL5cvyfCeTs6pV/qT8N+zQzUkptO9+ftbiuwk2HZyt5sQg==" saltValue="U0OnubN9S92GYuxkFTQfLA==" spinCount="100000" sheet="1" objects="1" scenarios="1"/>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931E-D81D-41EE-BE01-E240AB7C24BC}">
  <sheetPr>
    <tabColor theme="5" tint="0.59999389629810485"/>
  </sheetPr>
  <dimension ref="A1:E21"/>
  <sheetViews>
    <sheetView workbookViewId="0">
      <selection sqref="A1:XFD1048576"/>
    </sheetView>
  </sheetViews>
  <sheetFormatPr defaultRowHeight="18"/>
  <cols>
    <col min="1" max="1" width="12.69921875" customWidth="1"/>
    <col min="2" max="2" width="11.8984375" customWidth="1"/>
    <col min="3" max="3" width="27.69921875" customWidth="1"/>
  </cols>
  <sheetData>
    <row r="1" spans="1:5">
      <c r="A1" s="38"/>
      <c r="B1" s="38"/>
      <c r="E1" s="22" t="s">
        <v>66</v>
      </c>
    </row>
    <row r="2" spans="1:5">
      <c r="A2" s="38"/>
      <c r="B2" s="38"/>
      <c r="E2" s="1">
        <v>1</v>
      </c>
    </row>
    <row r="3" spans="1:5">
      <c r="A3" s="38"/>
      <c r="B3" s="38"/>
      <c r="E3" s="1">
        <v>2</v>
      </c>
    </row>
    <row r="4" spans="1:5">
      <c r="E4" s="1">
        <v>3</v>
      </c>
    </row>
    <row r="5" spans="1:5">
      <c r="E5" s="1">
        <v>4</v>
      </c>
    </row>
    <row r="6" spans="1:5">
      <c r="A6" s="22" t="s">
        <v>64</v>
      </c>
      <c r="B6" s="22" t="s">
        <v>65</v>
      </c>
      <c r="E6" s="1">
        <v>5</v>
      </c>
    </row>
    <row r="7" spans="1:5">
      <c r="A7" s="21">
        <v>0.1</v>
      </c>
      <c r="B7" s="1" t="s">
        <v>21</v>
      </c>
      <c r="E7" s="1">
        <v>6</v>
      </c>
    </row>
    <row r="8" spans="1:5">
      <c r="A8" s="21">
        <v>0.05</v>
      </c>
      <c r="B8" s="1" t="s">
        <v>22</v>
      </c>
      <c r="E8" s="1">
        <v>7</v>
      </c>
    </row>
    <row r="9" spans="1:5">
      <c r="A9" s="21">
        <v>0</v>
      </c>
      <c r="B9" s="1" t="s">
        <v>23</v>
      </c>
      <c r="E9" s="1">
        <v>8</v>
      </c>
    </row>
    <row r="10" spans="1:5">
      <c r="E10" s="1">
        <v>9</v>
      </c>
    </row>
    <row r="11" spans="1:5">
      <c r="A11" s="38"/>
      <c r="B11" s="38"/>
      <c r="C11" s="38"/>
      <c r="E11" s="1">
        <v>10</v>
      </c>
    </row>
    <row r="12" spans="1:5">
      <c r="A12" s="38"/>
      <c r="B12" s="38"/>
      <c r="C12" s="1" t="s">
        <v>109</v>
      </c>
      <c r="E12" s="1">
        <v>11</v>
      </c>
    </row>
    <row r="13" spans="1:5">
      <c r="A13" s="38"/>
      <c r="B13" s="38"/>
      <c r="C13" s="1" t="s">
        <v>110</v>
      </c>
      <c r="E13" s="1">
        <v>12</v>
      </c>
    </row>
    <row r="14" spans="1:5">
      <c r="A14" s="38"/>
      <c r="B14" s="38"/>
      <c r="C14" s="1" t="s">
        <v>111</v>
      </c>
    </row>
    <row r="15" spans="1:5">
      <c r="A15" s="38"/>
      <c r="B15" s="38"/>
      <c r="C15" s="42" t="s">
        <v>112</v>
      </c>
    </row>
    <row r="16" spans="1:5">
      <c r="A16" s="38"/>
      <c r="B16" s="38"/>
      <c r="C16" s="42" t="s">
        <v>113</v>
      </c>
    </row>
    <row r="17" spans="1:5">
      <c r="A17" s="38"/>
      <c r="B17" s="38"/>
      <c r="C17" s="38"/>
    </row>
    <row r="18" spans="1:5">
      <c r="A18" s="38"/>
      <c r="B18" s="38"/>
      <c r="C18" s="38"/>
    </row>
    <row r="19" spans="1:5">
      <c r="C19" s="42" t="s">
        <v>116</v>
      </c>
      <c r="E19" s="1" t="s">
        <v>114</v>
      </c>
    </row>
    <row r="20" spans="1:5">
      <c r="C20" s="42" t="s">
        <v>117</v>
      </c>
      <c r="E20" s="1" t="s">
        <v>115</v>
      </c>
    </row>
    <row r="21" spans="1:5">
      <c r="C21" s="42" t="s">
        <v>124</v>
      </c>
    </row>
  </sheetData>
  <sheetProtection algorithmName="SHA-512" hashValue="XMpv0NjyGqkbvl7x6te6b7xSfye3TCn9vzfmfe1mZpP1VCUbReUSpjqNE77yqCzlx2yxKxa6kwdGsU8koAM/uQ==" saltValue="3j5ZX0wxyuKa/2G6EySIv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提出先</vt:lpstr>
      <vt:lpstr>事業所情報</vt:lpstr>
      <vt:lpstr>利用者情報</vt:lpstr>
      <vt:lpstr>請求書</vt:lpstr>
      <vt:lpstr>明細書</vt:lpstr>
      <vt:lpstr>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料金表</vt:lpstr>
      <vt:lpstr>プルダウン</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事業所情報!Print_Area</vt:lpstr>
      <vt:lpstr>請求書!Print_Area</vt:lpstr>
      <vt:lpstr>提出先!Print_Area</vt:lpstr>
      <vt:lpstr>明細書!Print_Area</vt:lpstr>
      <vt:lpstr>利用者情報!Print_Area</vt:lpstr>
      <vt:lpstr>例!Print_Area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東海村</dc:creator>
  <cp:lastPrinted>2025-02-14T01:30:56Z</cp:lastPrinted>
  <dcterms:created xsi:type="dcterms:W3CDTF">2024-11-01T02:35:18Z</dcterms:created>
  <dcterms:modified xsi:type="dcterms:W3CDTF">2025-05-07T00:47:52Z</dcterms:modified>
</cp:coreProperties>
</file>