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W:\福祉＿地域医療\保年＿地域医療\00病院事業会計\07経営分析\20230124経営分析\36_東海村\"/>
    </mc:Choice>
  </mc:AlternateContent>
  <xr:revisionPtr revIDLastSave="0" documentId="13_ncr:1_{E5363990-637B-4672-B867-D86E5908DB26}" xr6:coauthVersionLast="36" xr6:coauthVersionMax="36" xr10:uidLastSave="{00000000-0000-0000-0000-000000000000}"/>
  <workbookProtection workbookAlgorithmName="SHA-512" workbookHashValue="gKFjueKtVihLSjgFeg1A9jyPEP8hcJxmYqwWl3LITDAyyUIjn3r4yPIwR2BEwtmPdarOfM88GSaaQip+QptdJQ==" workbookSaltValue="/5ipUeZOuwlWrH1I5pAq3g==" workbookSpinCount="100000" lockStructure="1"/>
  <bookViews>
    <workbookView xWindow="0" yWindow="0" windowWidth="15360" windowHeight="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ID10" i="4" s="1"/>
  <c r="AB6" i="5"/>
  <c r="AA6" i="5"/>
  <c r="Z6" i="5"/>
  <c r="Y6" i="5"/>
  <c r="X6" i="5"/>
  <c r="W6" i="5"/>
  <c r="V6" i="5"/>
  <c r="U6" i="5"/>
  <c r="T6" i="5"/>
  <c r="FZ10" i="4" s="1"/>
  <c r="S6" i="5"/>
  <c r="EG10" i="4" s="1"/>
  <c r="R6" i="5"/>
  <c r="Q6" i="5"/>
  <c r="AU10" i="4" s="1"/>
  <c r="P6" i="5"/>
  <c r="B10" i="4" s="1"/>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AU12" i="4"/>
  <c r="B12" i="4"/>
  <c r="JW10" i="4"/>
  <c r="CN10" i="4"/>
  <c r="LP8" i="4"/>
  <c r="JW8" i="4"/>
  <c r="ID8" i="4"/>
  <c r="FZ8" i="4"/>
  <c r="EG8" i="4"/>
  <c r="CN8" i="4"/>
  <c r="B6" i="4"/>
  <c r="IZ32" i="4" l="1"/>
  <c r="HM78" i="4"/>
  <c r="FL54" i="4"/>
  <c r="FL32" i="4"/>
  <c r="CS78" i="4"/>
  <c r="BX54" i="4"/>
  <c r="BX32" i="4"/>
  <c r="MN54" i="4"/>
  <c r="MN32" i="4"/>
  <c r="MH78" i="4"/>
  <c r="IZ54" i="4"/>
  <c r="C11" i="5"/>
  <c r="D11" i="5"/>
  <c r="E11" i="5"/>
  <c r="B11" i="5"/>
  <c r="LY54" i="4" l="1"/>
  <c r="EW32" i="4"/>
  <c r="LO78" i="4"/>
  <c r="IK54" i="4"/>
  <c r="IK32" i="4"/>
  <c r="GT78" i="4"/>
  <c r="BZ78" i="4"/>
  <c r="BI54" i="4"/>
  <c r="BI32" i="4"/>
  <c r="LY32" i="4"/>
  <c r="EW54" i="4"/>
  <c r="FH78" i="4"/>
  <c r="DS54" i="4"/>
  <c r="AN78" i="4"/>
  <c r="AE54" i="4"/>
  <c r="AE32" i="4"/>
  <c r="KU32" i="4"/>
  <c r="KU54" i="4"/>
  <c r="KC78" i="4"/>
  <c r="HG54" i="4"/>
  <c r="HG32" i="4"/>
  <c r="DS32" i="4"/>
  <c r="EO78" i="4"/>
  <c r="DD54" i="4"/>
  <c r="DD32" i="4"/>
  <c r="U78" i="4"/>
  <c r="P54" i="4"/>
  <c r="P32" i="4"/>
  <c r="KF54" i="4"/>
  <c r="KF32" i="4"/>
  <c r="JJ78" i="4"/>
  <c r="GR54" i="4"/>
  <c r="GR32" i="4"/>
  <c r="AT32" i="4"/>
  <c r="LJ54" i="4"/>
  <c r="LJ32" i="4"/>
  <c r="HV54" i="4"/>
  <c r="KV78" i="4"/>
  <c r="GA78" i="4"/>
  <c r="EH54" i="4"/>
  <c r="EH32" i="4"/>
  <c r="BG78" i="4"/>
  <c r="AT54" i="4"/>
  <c r="HV32" i="4"/>
</calcChain>
</file>

<file path=xl/sharedStrings.xml><?xml version="1.0" encoding="utf-8"?>
<sst xmlns="http://schemas.openxmlformats.org/spreadsheetml/2006/main" count="325" uniqueCount="191">
  <si>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</si>
  <si>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</si>
  <si>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</si>
  <si>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</si>
  <si>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</si>
  <si>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</si>
  <si>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</si>
  <si>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</si>
  <si>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</si>
  <si>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</si>
  <si>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</si>
  <si>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</si>
  <si>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</si>
  <si>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</si>
  <si>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</si>
  <si>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</si>
  <si>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</si>
  <si>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</si>
  <si>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</si>
  <si>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</si>
  <si>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</si>
  <si>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</si>
  <si>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</si>
  <si>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</si>
  <si>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</si>
  <si>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</si>
  <si>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</si>
  <si>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</si>
  <si>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</si>
  <si>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</si>
  <si>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</si>
  <si>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</si>
  <si>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</si>
  <si>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</si>
  <si>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</si>
  <si>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</si>
  <si>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</si>
  <si>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</si>
  <si>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</si>
  <si>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</si>
  <si>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</si>
  <si>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</si>
  <si>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</si>
  <si>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</si>
  <si>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</si>
  <si>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</si>
  <si>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</si>
  <si>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</si>
  <si>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</si>
  <si>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</si>
  <si>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</si>
  <si>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</si>
  <si>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</si>
  <si>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</si>
  <si>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</si>
  <si>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</si>
  <si>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</si>
  <si>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</si>
  <si>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</si>
  <si>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</si>
  <si>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</si>
  <si>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</si>
  <si>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</si>
  <si>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</si>
  <si>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</si>
  <si>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</si>
  <si>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</si>
  <si>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</si>
  <si>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</si>
  <si>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</si>
  <si>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</si>
  <si>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</si>
  <si>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</si>
  <si>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</si>
  <si>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</si>
  <si>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</si>
  <si>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</si>
  <si>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</si>
  <si>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</si>
  <si>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</si>
  <si>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</si>
  <si>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</si>
  <si>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</si>
  <si>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</si>
  <si>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</si>
  <si>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</si>
  <si>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</si>
  <si>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</si>
  <si>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</si>
  <si>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</si>
  <si>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</si>
  <si>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</si>
  <si>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</si>
  <si>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</si>
  <si>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</si>
  <si>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</si>
  <si>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</si>
  <si>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</si>
  <si>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</si>
  <si>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</si>
  <si>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</si>
  <si>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</si>
  <si>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</si>
  <si>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</si>
  <si>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</si>
  <si>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</si>
  <si>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</si>
  <si>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</si>
  <si>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</si>
  <si>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</si>
  <si>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</si>
  <si>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</si>
  <si>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</si>
  <si>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</si>
  <si>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</si>
  <si>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</si>
  <si>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</si>
  <si>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</si>
  <si>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</si>
  <si>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</si>
  <si>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</si>
  <si>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</si>
  <si>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</si>
  <si>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</si>
  <si>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</si>
  <si>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</si>
  <si>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</si>
  <si>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</si>
  <si>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</si>
  <si>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</si>
  <si>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</si>
  <si>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</si>
  <si>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</si>
  <si>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</si>
  <si>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</si>
  <si>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</si>
  <si>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</si>
  <si>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</si>
  <si>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</si>
  <si>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</si>
  <si>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</si>
  <si>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</si>
  <si>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</si>
  <si>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</si>
  <si>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</si>
  <si>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</si>
  <si>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</si>
  <si>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</si>
  <si>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</si>
  <si>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</si>
  <si>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</si>
  <si>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</si>
  <si>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</si>
  <si>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</si>
  <si>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</si>
  <si>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</si>
  <si>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</si>
  <si>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</si>
  <si>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</si>
  <si>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</si>
  <si>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</si>
  <si>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</si>
  <si>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</si>
  <si>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</si>
  <si>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</si>
  <si>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</si>
  <si>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</si>
  <si>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</si>
  <si>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</si>
  <si>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東海村</t>
  </si>
  <si>
    <t>東海病院</t>
  </si>
  <si>
    <t>当然財務</t>
  </si>
  <si>
    <t>病院事業</t>
  </si>
  <si>
    <t>一般病院</t>
  </si>
  <si>
    <t>50床以上～100床未満</t>
  </si>
  <si>
    <t>非設置</t>
  </si>
  <si>
    <t>指定管理者(利用料金制)</t>
  </si>
  <si>
    <t>対象</t>
  </si>
  <si>
    <t>ド 訓</t>
  </si>
  <si>
    <t>救</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</si>
  <si>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</si>
  <si>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</si>
  <si>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</si>
  <si>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</si>
  <si>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</si>
  <si>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</si>
  <si>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</si>
  <si>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地域住民が求める身近な医療機関である「かかりつけ医」としての役割だけでなく，地域住民の疾病予防，健康増進の拠点としての役割を担っている。
　さらに，地域包括ケアシステムの中核を担う病院として，病床機能等を活用して地域の医療機関等と連携し，在宅復帰支援を行っている。</t>
    <rPh sb="1" eb="5">
      <t>チイキジュウミン</t>
    </rPh>
    <rPh sb="6" eb="7">
      <t>モト</t>
    </rPh>
    <rPh sb="9" eb="11">
      <t>ミジカ</t>
    </rPh>
    <rPh sb="12" eb="16">
      <t>イリョウキカン</t>
    </rPh>
    <rPh sb="25" eb="26">
      <t>イ</t>
    </rPh>
    <rPh sb="31" eb="33">
      <t>ヤクワリ</t>
    </rPh>
    <rPh sb="39" eb="43">
      <t>チイキジュウミン</t>
    </rPh>
    <rPh sb="44" eb="48">
      <t>シッペイヨボウ</t>
    </rPh>
    <rPh sb="49" eb="53">
      <t>ケンコウゾウシン</t>
    </rPh>
    <rPh sb="54" eb="56">
      <t>キョテン</t>
    </rPh>
    <rPh sb="60" eb="62">
      <t>ヤクワリ</t>
    </rPh>
    <rPh sb="63" eb="64">
      <t>ニナ</t>
    </rPh>
    <rPh sb="75" eb="77">
      <t>チイキ</t>
    </rPh>
    <rPh sb="77" eb="79">
      <t>ホウカツ</t>
    </rPh>
    <rPh sb="86" eb="88">
      <t>チュウカク</t>
    </rPh>
    <rPh sb="89" eb="90">
      <t>ニナ</t>
    </rPh>
    <rPh sb="91" eb="93">
      <t>ビョウイン</t>
    </rPh>
    <rPh sb="97" eb="99">
      <t>ビョウショウ</t>
    </rPh>
    <rPh sb="99" eb="101">
      <t>キノウ</t>
    </rPh>
    <rPh sb="101" eb="102">
      <t>トウ</t>
    </rPh>
    <rPh sb="103" eb="105">
      <t>カツヨウ</t>
    </rPh>
    <rPh sb="107" eb="109">
      <t>チイキ</t>
    </rPh>
    <rPh sb="110" eb="112">
      <t>イリョウ</t>
    </rPh>
    <rPh sb="112" eb="114">
      <t>キカン</t>
    </rPh>
    <rPh sb="114" eb="115">
      <t>トウ</t>
    </rPh>
    <rPh sb="116" eb="118">
      <t>レンケイ</t>
    </rPh>
    <rPh sb="120" eb="122">
      <t>ザイタク</t>
    </rPh>
    <rPh sb="122" eb="124">
      <t>フッキ</t>
    </rPh>
    <rPh sb="124" eb="126">
      <t>シエン</t>
    </rPh>
    <rPh sb="127" eb="128">
      <t>オコナ</t>
    </rPh>
    <phoneticPr fontId="5"/>
  </si>
  <si>
    <t>　平成30年度に利用料金制に移行したため，経常収支比率及び医業収支比率が低くなったが，令和元年度以降は復調しており，健全な経営が行われていた。令和3年度については，新型コロナウイルス流行による入院収益の減少や新型コロナウイルス関連補助金の収入年度繰越など影響により，経常収支比率が100％を下回った。空調等の大規模改修が5カ年計画となっており，老朽化率が下がっていく予定である。
　また，病床利用率及び入院患者1人1日当たり収益が高い値で推移していることから，概ね効率的な運営ができている。</t>
    <rPh sb="71" eb="73">
      <t>レイワ</t>
    </rPh>
    <rPh sb="74" eb="76">
      <t>ネンド</t>
    </rPh>
    <rPh sb="82" eb="84">
      <t>シンガタ</t>
    </rPh>
    <rPh sb="91" eb="93">
      <t>リュウコウ</t>
    </rPh>
    <rPh sb="96" eb="100">
      <t>ニュウインシュウエキ</t>
    </rPh>
    <rPh sb="101" eb="103">
      <t>ゲンショウ</t>
    </rPh>
    <rPh sb="104" eb="106">
      <t>シンガタ</t>
    </rPh>
    <rPh sb="113" eb="118">
      <t>カンレンホジョキン</t>
    </rPh>
    <rPh sb="119" eb="123">
      <t>シュウニュウネンド</t>
    </rPh>
    <rPh sb="123" eb="125">
      <t>クリコシ</t>
    </rPh>
    <rPh sb="127" eb="129">
      <t>エイキョウ</t>
    </rPh>
    <rPh sb="133" eb="139">
      <t>ケイジョウシュウシヒリツ</t>
    </rPh>
    <rPh sb="145" eb="147">
      <t>シタマワ</t>
    </rPh>
    <rPh sb="150" eb="153">
      <t>クウチョウトウ</t>
    </rPh>
    <rPh sb="154" eb="159">
      <t>ダイキボカイシュウ</t>
    </rPh>
    <rPh sb="162" eb="165">
      <t>ネンケイカク</t>
    </rPh>
    <rPh sb="172" eb="176">
      <t>ロウキュウカリツ</t>
    </rPh>
    <rPh sb="177" eb="178">
      <t>サ</t>
    </rPh>
    <rPh sb="183" eb="185">
      <t>ヨテイ</t>
    </rPh>
    <phoneticPr fontId="5"/>
  </si>
  <si>
    <t>　経常収支比率は，料金収受方法を代行制を利用料金制に移行したことで収支のバランスが崩れた平成30年度及び新型コロナウイルスの影響が大きかった令和3年度以外は,100%を超えており,健全な経営が行われている｡
　日頃から地域住民に受診習慣があること，定期的に受診する患者が多いことが疾病予防につながっているため，類似病院平均値と比較し，外来患者1人1日当たり収益が低い値となっている。
　収益確保や経費削減により，職員給与費対医業収益比率を下げる取り組みをしていたが，退職等により常勤医師が不足している状況で，非常勤医師を多く雇用し対応していることから，令和元年度以降，70%を上回る数値となっている。
　また，整形外科での手術件数が多いことから材料費対医業収支比率が平均値より高い数値となっている。</t>
    <rPh sb="1" eb="3">
      <t>ケイジョウ</t>
    </rPh>
    <rPh sb="3" eb="5">
      <t>シュウシ</t>
    </rPh>
    <rPh sb="5" eb="7">
      <t>ヒリツ</t>
    </rPh>
    <rPh sb="9" eb="13">
      <t>リョウキンシュウジュ</t>
    </rPh>
    <rPh sb="13" eb="15">
      <t>ホウホウ</t>
    </rPh>
    <rPh sb="16" eb="18">
      <t>ダイコウ</t>
    </rPh>
    <rPh sb="18" eb="19">
      <t>セイ</t>
    </rPh>
    <rPh sb="20" eb="22">
      <t>リヨウ</t>
    </rPh>
    <rPh sb="22" eb="24">
      <t>リョウキン</t>
    </rPh>
    <rPh sb="24" eb="25">
      <t>セイ</t>
    </rPh>
    <rPh sb="26" eb="28">
      <t>イコウ</t>
    </rPh>
    <rPh sb="33" eb="35">
      <t>シュウシ</t>
    </rPh>
    <rPh sb="41" eb="42">
      <t>クズ</t>
    </rPh>
    <rPh sb="44" eb="46">
      <t>ヘイセイ</t>
    </rPh>
    <rPh sb="48" eb="50">
      <t>ネンド</t>
    </rPh>
    <rPh sb="50" eb="51">
      <t>オヨ</t>
    </rPh>
    <rPh sb="52" eb="54">
      <t>シンガタ</t>
    </rPh>
    <rPh sb="62" eb="64">
      <t>エイキョウ</t>
    </rPh>
    <rPh sb="65" eb="66">
      <t>オオ</t>
    </rPh>
    <rPh sb="70" eb="72">
      <t>レイワ</t>
    </rPh>
    <rPh sb="73" eb="75">
      <t>ネンド</t>
    </rPh>
    <rPh sb="75" eb="77">
      <t>イガイ</t>
    </rPh>
    <rPh sb="84" eb="85">
      <t>コ</t>
    </rPh>
    <rPh sb="90" eb="92">
      <t>ケンゼン</t>
    </rPh>
    <rPh sb="93" eb="95">
      <t>ケイエイ</t>
    </rPh>
    <rPh sb="96" eb="97">
      <t>オコナ</t>
    </rPh>
    <rPh sb="109" eb="111">
      <t>チイキ</t>
    </rPh>
    <rPh sb="111" eb="113">
      <t>ジュウミン</t>
    </rPh>
    <rPh sb="114" eb="116">
      <t>ジュシン</t>
    </rPh>
    <rPh sb="116" eb="118">
      <t>シュウカン</t>
    </rPh>
    <rPh sb="124" eb="126">
      <t>テイキ</t>
    </rPh>
    <rPh sb="126" eb="127">
      <t>テキ</t>
    </rPh>
    <rPh sb="128" eb="130">
      <t>ジュシン</t>
    </rPh>
    <rPh sb="132" eb="134">
      <t>カンジャ</t>
    </rPh>
    <rPh sb="135" eb="136">
      <t>オオ</t>
    </rPh>
    <rPh sb="140" eb="142">
      <t>シッペイ</t>
    </rPh>
    <rPh sb="142" eb="144">
      <t>ヨボウ</t>
    </rPh>
    <rPh sb="155" eb="157">
      <t>ルイジ</t>
    </rPh>
    <rPh sb="157" eb="159">
      <t>ビョウイン</t>
    </rPh>
    <rPh sb="159" eb="162">
      <t>ヘイキンチ</t>
    </rPh>
    <rPh sb="163" eb="165">
      <t>ヒカク</t>
    </rPh>
    <rPh sb="167" eb="169">
      <t>ガイライ</t>
    </rPh>
    <rPh sb="169" eb="171">
      <t>カンジャ</t>
    </rPh>
    <rPh sb="172" eb="173">
      <t>ニン</t>
    </rPh>
    <rPh sb="174" eb="175">
      <t>ニチ</t>
    </rPh>
    <rPh sb="175" eb="176">
      <t>ア</t>
    </rPh>
    <rPh sb="178" eb="180">
      <t>シュウエキ</t>
    </rPh>
    <rPh sb="181" eb="182">
      <t>ヒク</t>
    </rPh>
    <rPh sb="193" eb="195">
      <t>シュウエキ</t>
    </rPh>
    <rPh sb="195" eb="197">
      <t>カクホ</t>
    </rPh>
    <rPh sb="198" eb="200">
      <t>ケイヒ</t>
    </rPh>
    <rPh sb="200" eb="202">
      <t>サクゲン</t>
    </rPh>
    <rPh sb="206" eb="208">
      <t>ショクイン</t>
    </rPh>
    <rPh sb="208" eb="210">
      <t>キュウヨ</t>
    </rPh>
    <rPh sb="210" eb="211">
      <t>ヒ</t>
    </rPh>
    <rPh sb="211" eb="212">
      <t>タイ</t>
    </rPh>
    <rPh sb="212" eb="214">
      <t>イギョウ</t>
    </rPh>
    <rPh sb="214" eb="216">
      <t>シュウエキ</t>
    </rPh>
    <rPh sb="216" eb="218">
      <t>ヒリツ</t>
    </rPh>
    <rPh sb="219" eb="220">
      <t>サ</t>
    </rPh>
    <rPh sb="222" eb="223">
      <t>ト</t>
    </rPh>
    <rPh sb="224" eb="225">
      <t>ク</t>
    </rPh>
    <rPh sb="233" eb="235">
      <t>タイショク</t>
    </rPh>
    <rPh sb="235" eb="236">
      <t>トウ</t>
    </rPh>
    <rPh sb="239" eb="241">
      <t>ジョウキン</t>
    </rPh>
    <rPh sb="241" eb="243">
      <t>イシ</t>
    </rPh>
    <rPh sb="244" eb="246">
      <t>フソク</t>
    </rPh>
    <rPh sb="250" eb="252">
      <t>ジョウキョウ</t>
    </rPh>
    <rPh sb="254" eb="257">
      <t>ヒジョウキン</t>
    </rPh>
    <rPh sb="257" eb="259">
      <t>イシ</t>
    </rPh>
    <rPh sb="260" eb="261">
      <t>オオ</t>
    </rPh>
    <rPh sb="262" eb="264">
      <t>コヨウ</t>
    </rPh>
    <rPh sb="265" eb="267">
      <t>タイオウ</t>
    </rPh>
    <rPh sb="276" eb="278">
      <t>レイワ</t>
    </rPh>
    <rPh sb="278" eb="280">
      <t>ガンネン</t>
    </rPh>
    <rPh sb="280" eb="281">
      <t>ド</t>
    </rPh>
    <rPh sb="281" eb="283">
      <t>イコウ</t>
    </rPh>
    <rPh sb="288" eb="290">
      <t>ウワマワ</t>
    </rPh>
    <rPh sb="291" eb="293">
      <t>スウチ</t>
    </rPh>
    <rPh sb="305" eb="309">
      <t>セイケイゲカ</t>
    </rPh>
    <rPh sb="311" eb="313">
      <t>シュジュツ</t>
    </rPh>
    <rPh sb="313" eb="315">
      <t>ケンスウ</t>
    </rPh>
    <rPh sb="316" eb="317">
      <t>オオ</t>
    </rPh>
    <rPh sb="322" eb="332">
      <t>ザイリョウヒタイイギョウシュウシヒリツ</t>
    </rPh>
    <rPh sb="333" eb="336">
      <t>ヘイキンチ</t>
    </rPh>
    <rPh sb="338" eb="339">
      <t>タカ</t>
    </rPh>
    <rPh sb="340" eb="342">
      <t>スウチ</t>
    </rPh>
    <phoneticPr fontId="5"/>
  </si>
  <si>
    <t>　有形固定資産減価償却率は，比較的，病院建屋の築年数が浅いことから，類似病院平均値より低い値となっている。
　機械備品減価償却率は，開院以来，使用している医療機器等が多く，徐々に値が大きくなっていたが，電子カルテシステムの更新や空調機器等の大規模改修を行ったことから，令和3年度は，前年度より11.2％低くなり，類似病院平均値より低い数値となった。
　1床当たり有形固定資産は，CT・MRI等の機器を導入し，収入確保の方策としてオープン検査を行っているため，類似病院平均値より高い数値となっている。</t>
    <rPh sb="1" eb="3">
      <t>ユウケイ</t>
    </rPh>
    <rPh sb="3" eb="5">
      <t>コテイ</t>
    </rPh>
    <rPh sb="5" eb="7">
      <t>シサン</t>
    </rPh>
    <rPh sb="7" eb="9">
      <t>ゲンカ</t>
    </rPh>
    <rPh sb="9" eb="11">
      <t>ショウキャク</t>
    </rPh>
    <rPh sb="11" eb="12">
      <t>リツ</t>
    </rPh>
    <rPh sb="14" eb="16">
      <t>ヒカク</t>
    </rPh>
    <rPh sb="16" eb="17">
      <t>テキ</t>
    </rPh>
    <rPh sb="18" eb="20">
      <t>ビョウイン</t>
    </rPh>
    <rPh sb="20" eb="22">
      <t>タテヤ</t>
    </rPh>
    <rPh sb="23" eb="24">
      <t>チク</t>
    </rPh>
    <rPh sb="24" eb="26">
      <t>ネンスウ</t>
    </rPh>
    <rPh sb="27" eb="28">
      <t>アサ</t>
    </rPh>
    <rPh sb="34" eb="36">
      <t>ルイジ</t>
    </rPh>
    <rPh sb="36" eb="38">
      <t>ビョウイン</t>
    </rPh>
    <rPh sb="38" eb="41">
      <t>ヘイキンチ</t>
    </rPh>
    <rPh sb="43" eb="44">
      <t>ヒク</t>
    </rPh>
    <rPh sb="45" eb="46">
      <t>アタイ</t>
    </rPh>
    <rPh sb="55" eb="57">
      <t>キカイ</t>
    </rPh>
    <rPh sb="57" eb="59">
      <t>ビヒン</t>
    </rPh>
    <rPh sb="59" eb="61">
      <t>ゲンカ</t>
    </rPh>
    <rPh sb="61" eb="63">
      <t>ショウキャク</t>
    </rPh>
    <rPh sb="63" eb="64">
      <t>リツ</t>
    </rPh>
    <rPh sb="66" eb="68">
      <t>カイイン</t>
    </rPh>
    <rPh sb="68" eb="70">
      <t>イライ</t>
    </rPh>
    <rPh sb="71" eb="73">
      <t>シヨウ</t>
    </rPh>
    <rPh sb="77" eb="79">
      <t>イリョウ</t>
    </rPh>
    <rPh sb="79" eb="81">
      <t>キキ</t>
    </rPh>
    <rPh sb="81" eb="82">
      <t>トウ</t>
    </rPh>
    <rPh sb="83" eb="84">
      <t>オオ</t>
    </rPh>
    <rPh sb="86" eb="88">
      <t>ジョジョ</t>
    </rPh>
    <rPh sb="89" eb="90">
      <t>アタイ</t>
    </rPh>
    <rPh sb="91" eb="92">
      <t>オオ</t>
    </rPh>
    <rPh sb="101" eb="103">
      <t>デンシ</t>
    </rPh>
    <rPh sb="111" eb="113">
      <t>コウシン</t>
    </rPh>
    <rPh sb="114" eb="116">
      <t>クウチョウ</t>
    </rPh>
    <rPh sb="116" eb="118">
      <t>キキ</t>
    </rPh>
    <rPh sb="118" eb="119">
      <t>トウ</t>
    </rPh>
    <rPh sb="120" eb="125">
      <t>ダイキボカイシュウ</t>
    </rPh>
    <rPh sb="126" eb="127">
      <t>オコナ</t>
    </rPh>
    <rPh sb="134" eb="136">
      <t>レイワ</t>
    </rPh>
    <rPh sb="137" eb="139">
      <t>ネンド</t>
    </rPh>
    <rPh sb="141" eb="144">
      <t>ゼンネンド</t>
    </rPh>
    <rPh sb="151" eb="152">
      <t>ヒク</t>
    </rPh>
    <rPh sb="156" eb="163">
      <t>ルイジビョウインヘイキンチ</t>
    </rPh>
    <rPh sb="165" eb="166">
      <t>ヒク</t>
    </rPh>
    <rPh sb="167" eb="169">
      <t>スウチ</t>
    </rPh>
    <rPh sb="177" eb="178">
      <t>ショウ</t>
    </rPh>
    <rPh sb="178" eb="179">
      <t>ア</t>
    </rPh>
    <rPh sb="181" eb="183">
      <t>ユウケイ</t>
    </rPh>
    <rPh sb="183" eb="185">
      <t>コテイ</t>
    </rPh>
    <rPh sb="185" eb="187">
      <t>シサン</t>
    </rPh>
    <rPh sb="195" eb="196">
      <t>ナド</t>
    </rPh>
    <rPh sb="197" eb="199">
      <t>キキ</t>
    </rPh>
    <rPh sb="200" eb="202">
      <t>ドウニュウ</t>
    </rPh>
    <rPh sb="204" eb="206">
      <t>シュウニュウ</t>
    </rPh>
    <rPh sb="206" eb="208">
      <t>カクホ</t>
    </rPh>
    <rPh sb="209" eb="211">
      <t>ホウサク</t>
    </rPh>
    <rPh sb="218" eb="220">
      <t>ケンサ</t>
    </rPh>
    <rPh sb="221" eb="222">
      <t>オコナ</t>
    </rPh>
    <rPh sb="229" eb="236">
      <t>ルイジビョウインヘイキンチ</t>
    </rPh>
    <rPh sb="238" eb="239">
      <t>タカ</t>
    </rPh>
    <rPh sb="240" eb="242">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</si>
</sst>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78.900000000000006</c:v>
                </c:pt>
                <c:pt idx="1">
                  <c:v>79.8</c:v>
                </c:pt>
                <c:pt idx="2">
                  <c:v>82</c:v>
                </c:pt>
                <c:pt idx="3">
                  <c:v>78.099999999999994</c:v>
                </c:pt>
                <c:pt idx="4">
                  <c:v>71.8</c:v>
                </c:pt>
              </c:numCache>
            </c:numRef>
          </c:val>
          <c:extLst>
            <c:ext xmlns:c16="http://schemas.microsoft.com/office/drawing/2014/chart" uri="{C3380CC4-5D6E-409C-BE32-E72D297353CC}">
              <c16:uniqueId val="{00000000-FD5D-4186-AEC0-D517097BD92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FD5D-4186-AEC0-D517097BD92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6835</c:v>
                </c:pt>
                <c:pt idx="1">
                  <c:v>6660</c:v>
                </c:pt>
                <c:pt idx="2">
                  <c:v>6640</c:v>
                </c:pt>
                <c:pt idx="3">
                  <c:v>7030</c:v>
                </c:pt>
                <c:pt idx="4">
                  <c:v>8164</c:v>
                </c:pt>
              </c:numCache>
            </c:numRef>
          </c:val>
          <c:extLst>
            <c:ext xmlns:c16="http://schemas.microsoft.com/office/drawing/2014/chart" uri="{C3380CC4-5D6E-409C-BE32-E72D297353CC}">
              <c16:uniqueId val="{00000000-B733-4D2D-A3D1-36863E881D8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B733-4D2D-A3D1-36863E881D8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40383</c:v>
                </c:pt>
                <c:pt idx="1">
                  <c:v>40028</c:v>
                </c:pt>
                <c:pt idx="2">
                  <c:v>41100</c:v>
                </c:pt>
                <c:pt idx="3">
                  <c:v>43614</c:v>
                </c:pt>
                <c:pt idx="4">
                  <c:v>45606</c:v>
                </c:pt>
              </c:numCache>
            </c:numRef>
          </c:val>
          <c:extLst>
            <c:ext xmlns:c16="http://schemas.microsoft.com/office/drawing/2014/chart" uri="{C3380CC4-5D6E-409C-BE32-E72D297353CC}">
              <c16:uniqueId val="{00000000-2492-4692-AC78-93EB082F0D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2492-4692-AC78-93EB082F0D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44-4EE0-95DC-F16CB61182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6D44-4EE0-95DC-F16CB61182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87.7</c:v>
                </c:pt>
                <c:pt idx="1">
                  <c:v>68.599999999999994</c:v>
                </c:pt>
                <c:pt idx="2">
                  <c:v>79.900000000000006</c:v>
                </c:pt>
                <c:pt idx="3">
                  <c:v>79.8</c:v>
                </c:pt>
                <c:pt idx="4">
                  <c:v>78.8</c:v>
                </c:pt>
              </c:numCache>
            </c:numRef>
          </c:val>
          <c:extLst>
            <c:ext xmlns:c16="http://schemas.microsoft.com/office/drawing/2014/chart" uri="{C3380CC4-5D6E-409C-BE32-E72D297353CC}">
              <c16:uniqueId val="{00000000-EE4E-42E4-BF06-2090BDDED2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EE4E-42E4-BF06-2090BDDED2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102.9</c:v>
                </c:pt>
                <c:pt idx="1">
                  <c:v>86</c:v>
                </c:pt>
                <c:pt idx="2">
                  <c:v>100.1</c:v>
                </c:pt>
                <c:pt idx="3">
                  <c:v>101</c:v>
                </c:pt>
                <c:pt idx="4">
                  <c:v>96.4</c:v>
                </c:pt>
              </c:numCache>
            </c:numRef>
          </c:val>
          <c:extLst>
            <c:ext xmlns:c16="http://schemas.microsoft.com/office/drawing/2014/chart" uri="{C3380CC4-5D6E-409C-BE32-E72D297353CC}">
              <c16:uniqueId val="{00000000-8132-4CC3-BE79-494BD51207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8132-4CC3-BE79-494BD51207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43.3</c:v>
                </c:pt>
                <c:pt idx="1">
                  <c:v>46.1</c:v>
                </c:pt>
                <c:pt idx="2">
                  <c:v>48.3</c:v>
                </c:pt>
                <c:pt idx="3">
                  <c:v>50.9</c:v>
                </c:pt>
                <c:pt idx="4">
                  <c:v>49.3</c:v>
                </c:pt>
              </c:numCache>
            </c:numRef>
          </c:val>
          <c:extLst>
            <c:ext xmlns:c16="http://schemas.microsoft.com/office/drawing/2014/chart" uri="{C3380CC4-5D6E-409C-BE32-E72D297353CC}">
              <c16:uniqueId val="{00000000-265E-41E7-AEF0-8E8DEB35ED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265E-41E7-AEF0-8E8DEB35ED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74.7</c:v>
                </c:pt>
                <c:pt idx="1">
                  <c:v>78.400000000000006</c:v>
                </c:pt>
                <c:pt idx="2">
                  <c:v>80.3</c:v>
                </c:pt>
                <c:pt idx="3">
                  <c:v>82.4</c:v>
                </c:pt>
                <c:pt idx="4">
                  <c:v>71.2</c:v>
                </c:pt>
              </c:numCache>
            </c:numRef>
          </c:val>
          <c:extLst>
            <c:ext xmlns:c16="http://schemas.microsoft.com/office/drawing/2014/chart" uri="{C3380CC4-5D6E-409C-BE32-E72D297353CC}">
              <c16:uniqueId val="{00000000-37A1-4D8A-9E43-6ABC3540B73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37A1-4D8A-9E43-6ABC3540B73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52127313</c:v>
                </c:pt>
                <c:pt idx="1">
                  <c:v>51948850</c:v>
                </c:pt>
                <c:pt idx="2">
                  <c:v>52273163</c:v>
                </c:pt>
                <c:pt idx="3">
                  <c:v>52877938</c:v>
                </c:pt>
                <c:pt idx="4">
                  <c:v>58070825</c:v>
                </c:pt>
              </c:numCache>
            </c:numRef>
          </c:val>
          <c:extLst>
            <c:ext xmlns:c16="http://schemas.microsoft.com/office/drawing/2014/chart" uri="{C3380CC4-5D6E-409C-BE32-E72D297353CC}">
              <c16:uniqueId val="{00000000-797D-4E4A-B3B1-93CACE94A52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797D-4E4A-B3B1-93CACE94A52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15.3</c:v>
                </c:pt>
                <c:pt idx="1">
                  <c:v>15</c:v>
                </c:pt>
                <c:pt idx="2">
                  <c:v>15.9</c:v>
                </c:pt>
                <c:pt idx="3">
                  <c:v>16.5</c:v>
                </c:pt>
                <c:pt idx="4">
                  <c:v>16</c:v>
                </c:pt>
              </c:numCache>
            </c:numRef>
          </c:val>
          <c:extLst>
            <c:ext xmlns:c16="http://schemas.microsoft.com/office/drawing/2014/chart" uri="{C3380CC4-5D6E-409C-BE32-E72D297353CC}">
              <c16:uniqueId val="{00000000-6267-45DA-A2E1-94F16B7468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6267-45DA-A2E1-94F16B7468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68.900000000000006</c:v>
                </c:pt>
                <c:pt idx="1">
                  <c:v>68.5</c:v>
                </c:pt>
                <c:pt idx="2">
                  <c:v>72.7</c:v>
                </c:pt>
                <c:pt idx="3">
                  <c:v>72.8</c:v>
                </c:pt>
                <c:pt idx="4">
                  <c:v>72.599999999999994</c:v>
                </c:pt>
              </c:numCache>
            </c:numRef>
          </c:val>
          <c:extLst>
            <c:ext xmlns:c16="http://schemas.microsoft.com/office/drawing/2014/chart" uri="{C3380CC4-5D6E-409C-BE32-E72D297353CC}">
              <c16:uniqueId val="{00000000-9AAF-4171-9EEB-E38F85D589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9AAF-4171-9EEB-E38F85D589A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L33" zoomScale="90" zoomScaleNormal="90" zoomScaleSheetLayoutView="70" workbookViewId="0">
      <selection activeCell="OD51" sqref="OD51"/>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茨城県東海村　東海病院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50床以上～100床未満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40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40</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指定管理者(利用料金制)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7</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80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38328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7202</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40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40</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80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187</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102.9</v>
      </c>
      <c r="Q33" s="129"/>
      <c r="R33" s="129"/>
      <c r="S33" s="129"/>
      <c r="T33" s="129"/>
      <c r="U33" s="129"/>
      <c r="V33" s="129"/>
      <c r="W33" s="129"/>
      <c r="X33" s="129"/>
      <c r="Y33" s="129"/>
      <c r="Z33" s="129"/>
      <c r="AA33" s="129"/>
      <c r="AB33" s="129"/>
      <c r="AC33" s="129"/>
      <c r="AD33" s="130"/>
      <c r="AE33" s="128">
        <f>データ!AJ7</f>
        <v>86</v>
      </c>
      <c r="AF33" s="129"/>
      <c r="AG33" s="129"/>
      <c r="AH33" s="129"/>
      <c r="AI33" s="129"/>
      <c r="AJ33" s="129"/>
      <c r="AK33" s="129"/>
      <c r="AL33" s="129"/>
      <c r="AM33" s="129"/>
      <c r="AN33" s="129"/>
      <c r="AO33" s="129"/>
      <c r="AP33" s="129"/>
      <c r="AQ33" s="129"/>
      <c r="AR33" s="129"/>
      <c r="AS33" s="130"/>
      <c r="AT33" s="128">
        <f>データ!AK7</f>
        <v>100.1</v>
      </c>
      <c r="AU33" s="129"/>
      <c r="AV33" s="129"/>
      <c r="AW33" s="129"/>
      <c r="AX33" s="129"/>
      <c r="AY33" s="129"/>
      <c r="AZ33" s="129"/>
      <c r="BA33" s="129"/>
      <c r="BB33" s="129"/>
      <c r="BC33" s="129"/>
      <c r="BD33" s="129"/>
      <c r="BE33" s="129"/>
      <c r="BF33" s="129"/>
      <c r="BG33" s="129"/>
      <c r="BH33" s="130"/>
      <c r="BI33" s="128">
        <f>データ!AL7</f>
        <v>101</v>
      </c>
      <c r="BJ33" s="129"/>
      <c r="BK33" s="129"/>
      <c r="BL33" s="129"/>
      <c r="BM33" s="129"/>
      <c r="BN33" s="129"/>
      <c r="BO33" s="129"/>
      <c r="BP33" s="129"/>
      <c r="BQ33" s="129"/>
      <c r="BR33" s="129"/>
      <c r="BS33" s="129"/>
      <c r="BT33" s="129"/>
      <c r="BU33" s="129"/>
      <c r="BV33" s="129"/>
      <c r="BW33" s="130"/>
      <c r="BX33" s="128">
        <f>データ!AM7</f>
        <v>96.4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87.7</v>
      </c>
      <c r="DE33" s="129"/>
      <c r="DF33" s="129"/>
      <c r="DG33" s="129"/>
      <c r="DH33" s="129"/>
      <c r="DI33" s="129"/>
      <c r="DJ33" s="129"/>
      <c r="DK33" s="129"/>
      <c r="DL33" s="129"/>
      <c r="DM33" s="129"/>
      <c r="DN33" s="129"/>
      <c r="DO33" s="129"/>
      <c r="DP33" s="129"/>
      <c r="DQ33" s="129"/>
      <c r="DR33" s="130"/>
      <c r="DS33" s="128">
        <f>データ!AU7</f>
        <v>68.599999999999994</v>
      </c>
      <c r="DT33" s="129"/>
      <c r="DU33" s="129"/>
      <c r="DV33" s="129"/>
      <c r="DW33" s="129"/>
      <c r="DX33" s="129"/>
      <c r="DY33" s="129"/>
      <c r="DZ33" s="129"/>
      <c r="EA33" s="129"/>
      <c r="EB33" s="129"/>
      <c r="EC33" s="129"/>
      <c r="ED33" s="129"/>
      <c r="EE33" s="129"/>
      <c r="EF33" s="129"/>
      <c r="EG33" s="130"/>
      <c r="EH33" s="128">
        <f>データ!AV7</f>
        <v>79.900000000000006</v>
      </c>
      <c r="EI33" s="129"/>
      <c r="EJ33" s="129"/>
      <c r="EK33" s="129"/>
      <c r="EL33" s="129"/>
      <c r="EM33" s="129"/>
      <c r="EN33" s="129"/>
      <c r="EO33" s="129"/>
      <c r="EP33" s="129"/>
      <c r="EQ33" s="129"/>
      <c r="ER33" s="129"/>
      <c r="ES33" s="129"/>
      <c r="ET33" s="129"/>
      <c r="EU33" s="129"/>
      <c r="EV33" s="130"/>
      <c r="EW33" s="128">
        <f>データ!AW7</f>
        <v>79.8</v>
      </c>
      <c r="EX33" s="129"/>
      <c r="EY33" s="129"/>
      <c r="EZ33" s="129"/>
      <c r="FA33" s="129"/>
      <c r="FB33" s="129"/>
      <c r="FC33" s="129"/>
      <c r="FD33" s="129"/>
      <c r="FE33" s="129"/>
      <c r="FF33" s="129"/>
      <c r="FG33" s="129"/>
      <c r="FH33" s="129"/>
      <c r="FI33" s="129"/>
      <c r="FJ33" s="129"/>
      <c r="FK33" s="130"/>
      <c r="FL33" s="128">
        <f>データ!AX7</f>
        <v>78.8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78.900000000000006</v>
      </c>
      <c r="KG33" s="129"/>
      <c r="KH33" s="129"/>
      <c r="KI33" s="129"/>
      <c r="KJ33" s="129"/>
      <c r="KK33" s="129"/>
      <c r="KL33" s="129"/>
      <c r="KM33" s="129"/>
      <c r="KN33" s="129"/>
      <c r="KO33" s="129"/>
      <c r="KP33" s="129"/>
      <c r="KQ33" s="129"/>
      <c r="KR33" s="129"/>
      <c r="KS33" s="129"/>
      <c r="KT33" s="130"/>
      <c r="KU33" s="128">
        <f>データ!BQ7</f>
        <v>79.8</v>
      </c>
      <c r="KV33" s="129"/>
      <c r="KW33" s="129"/>
      <c r="KX33" s="129"/>
      <c r="KY33" s="129"/>
      <c r="KZ33" s="129"/>
      <c r="LA33" s="129"/>
      <c r="LB33" s="129"/>
      <c r="LC33" s="129"/>
      <c r="LD33" s="129"/>
      <c r="LE33" s="129"/>
      <c r="LF33" s="129"/>
      <c r="LG33" s="129"/>
      <c r="LH33" s="129"/>
      <c r="LI33" s="130"/>
      <c r="LJ33" s="128">
        <f>データ!BR7</f>
        <v>82</v>
      </c>
      <c r="LK33" s="129"/>
      <c r="LL33" s="129"/>
      <c r="LM33" s="129"/>
      <c r="LN33" s="129"/>
      <c r="LO33" s="129"/>
      <c r="LP33" s="129"/>
      <c r="LQ33" s="129"/>
      <c r="LR33" s="129"/>
      <c r="LS33" s="129"/>
      <c r="LT33" s="129"/>
      <c r="LU33" s="129"/>
      <c r="LV33" s="129"/>
      <c r="LW33" s="129"/>
      <c r="LX33" s="130"/>
      <c r="LY33" s="128">
        <f>データ!BS7</f>
        <v>78.099999999999994</v>
      </c>
      <c r="LZ33" s="129"/>
      <c r="MA33" s="129"/>
      <c r="MB33" s="129"/>
      <c r="MC33" s="129"/>
      <c r="MD33" s="129"/>
      <c r="ME33" s="129"/>
      <c r="MF33" s="129"/>
      <c r="MG33" s="129"/>
      <c r="MH33" s="129"/>
      <c r="MI33" s="129"/>
      <c r="MJ33" s="129"/>
      <c r="MK33" s="129"/>
      <c r="ML33" s="129"/>
      <c r="MM33" s="130"/>
      <c r="MN33" s="128">
        <f>データ!BT7</f>
        <v>71.8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189</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190</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40383</v>
      </c>
      <c r="Q55" s="144"/>
      <c r="R55" s="144"/>
      <c r="S55" s="144"/>
      <c r="T55" s="144"/>
      <c r="U55" s="144"/>
      <c r="V55" s="144"/>
      <c r="W55" s="144"/>
      <c r="X55" s="144"/>
      <c r="Y55" s="144"/>
      <c r="Z55" s="144"/>
      <c r="AA55" s="144"/>
      <c r="AB55" s="144"/>
      <c r="AC55" s="144"/>
      <c r="AD55" s="145"/>
      <c r="AE55" s="143">
        <f>データ!CB7</f>
        <v>40028</v>
      </c>
      <c r="AF55" s="144"/>
      <c r="AG55" s="144"/>
      <c r="AH55" s="144"/>
      <c r="AI55" s="144"/>
      <c r="AJ55" s="144"/>
      <c r="AK55" s="144"/>
      <c r="AL55" s="144"/>
      <c r="AM55" s="144"/>
      <c r="AN55" s="144"/>
      <c r="AO55" s="144"/>
      <c r="AP55" s="144"/>
      <c r="AQ55" s="144"/>
      <c r="AR55" s="144"/>
      <c r="AS55" s="145"/>
      <c r="AT55" s="143">
        <f>データ!CC7</f>
        <v>41100</v>
      </c>
      <c r="AU55" s="144"/>
      <c r="AV55" s="144"/>
      <c r="AW55" s="144"/>
      <c r="AX55" s="144"/>
      <c r="AY55" s="144"/>
      <c r="AZ55" s="144"/>
      <c r="BA55" s="144"/>
      <c r="BB55" s="144"/>
      <c r="BC55" s="144"/>
      <c r="BD55" s="144"/>
      <c r="BE55" s="144"/>
      <c r="BF55" s="144"/>
      <c r="BG55" s="144"/>
      <c r="BH55" s="145"/>
      <c r="BI55" s="143">
        <f>データ!CD7</f>
        <v>43614</v>
      </c>
      <c r="BJ55" s="144"/>
      <c r="BK55" s="144"/>
      <c r="BL55" s="144"/>
      <c r="BM55" s="144"/>
      <c r="BN55" s="144"/>
      <c r="BO55" s="144"/>
      <c r="BP55" s="144"/>
      <c r="BQ55" s="144"/>
      <c r="BR55" s="144"/>
      <c r="BS55" s="144"/>
      <c r="BT55" s="144"/>
      <c r="BU55" s="144"/>
      <c r="BV55" s="144"/>
      <c r="BW55" s="145"/>
      <c r="BX55" s="143">
        <f>データ!CE7</f>
        <v>45606</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6835</v>
      </c>
      <c r="DE55" s="144"/>
      <c r="DF55" s="144"/>
      <c r="DG55" s="144"/>
      <c r="DH55" s="144"/>
      <c r="DI55" s="144"/>
      <c r="DJ55" s="144"/>
      <c r="DK55" s="144"/>
      <c r="DL55" s="144"/>
      <c r="DM55" s="144"/>
      <c r="DN55" s="144"/>
      <c r="DO55" s="144"/>
      <c r="DP55" s="144"/>
      <c r="DQ55" s="144"/>
      <c r="DR55" s="145"/>
      <c r="DS55" s="143">
        <f>データ!CM7</f>
        <v>6660</v>
      </c>
      <c r="DT55" s="144"/>
      <c r="DU55" s="144"/>
      <c r="DV55" s="144"/>
      <c r="DW55" s="144"/>
      <c r="DX55" s="144"/>
      <c r="DY55" s="144"/>
      <c r="DZ55" s="144"/>
      <c r="EA55" s="144"/>
      <c r="EB55" s="144"/>
      <c r="EC55" s="144"/>
      <c r="ED55" s="144"/>
      <c r="EE55" s="144"/>
      <c r="EF55" s="144"/>
      <c r="EG55" s="145"/>
      <c r="EH55" s="143">
        <f>データ!CN7</f>
        <v>6640</v>
      </c>
      <c r="EI55" s="144"/>
      <c r="EJ55" s="144"/>
      <c r="EK55" s="144"/>
      <c r="EL55" s="144"/>
      <c r="EM55" s="144"/>
      <c r="EN55" s="144"/>
      <c r="EO55" s="144"/>
      <c r="EP55" s="144"/>
      <c r="EQ55" s="144"/>
      <c r="ER55" s="144"/>
      <c r="ES55" s="144"/>
      <c r="ET55" s="144"/>
      <c r="EU55" s="144"/>
      <c r="EV55" s="145"/>
      <c r="EW55" s="143">
        <f>データ!CO7</f>
        <v>7030</v>
      </c>
      <c r="EX55" s="144"/>
      <c r="EY55" s="144"/>
      <c r="EZ55" s="144"/>
      <c r="FA55" s="144"/>
      <c r="FB55" s="144"/>
      <c r="FC55" s="144"/>
      <c r="FD55" s="144"/>
      <c r="FE55" s="144"/>
      <c r="FF55" s="144"/>
      <c r="FG55" s="144"/>
      <c r="FH55" s="144"/>
      <c r="FI55" s="144"/>
      <c r="FJ55" s="144"/>
      <c r="FK55" s="145"/>
      <c r="FL55" s="143">
        <f>データ!CP7</f>
        <v>8164</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68.900000000000006</v>
      </c>
      <c r="GS55" s="129"/>
      <c r="GT55" s="129"/>
      <c r="GU55" s="129"/>
      <c r="GV55" s="129"/>
      <c r="GW55" s="129"/>
      <c r="GX55" s="129"/>
      <c r="GY55" s="129"/>
      <c r="GZ55" s="129"/>
      <c r="HA55" s="129"/>
      <c r="HB55" s="129"/>
      <c r="HC55" s="129"/>
      <c r="HD55" s="129"/>
      <c r="HE55" s="129"/>
      <c r="HF55" s="130"/>
      <c r="HG55" s="128">
        <f>データ!CX7</f>
        <v>68.5</v>
      </c>
      <c r="HH55" s="129"/>
      <c r="HI55" s="129"/>
      <c r="HJ55" s="129"/>
      <c r="HK55" s="129"/>
      <c r="HL55" s="129"/>
      <c r="HM55" s="129"/>
      <c r="HN55" s="129"/>
      <c r="HO55" s="129"/>
      <c r="HP55" s="129"/>
      <c r="HQ55" s="129"/>
      <c r="HR55" s="129"/>
      <c r="HS55" s="129"/>
      <c r="HT55" s="129"/>
      <c r="HU55" s="130"/>
      <c r="HV55" s="128">
        <f>データ!CY7</f>
        <v>72.7</v>
      </c>
      <c r="HW55" s="129"/>
      <c r="HX55" s="129"/>
      <c r="HY55" s="129"/>
      <c r="HZ55" s="129"/>
      <c r="IA55" s="129"/>
      <c r="IB55" s="129"/>
      <c r="IC55" s="129"/>
      <c r="ID55" s="129"/>
      <c r="IE55" s="129"/>
      <c r="IF55" s="129"/>
      <c r="IG55" s="129"/>
      <c r="IH55" s="129"/>
      <c r="II55" s="129"/>
      <c r="IJ55" s="130"/>
      <c r="IK55" s="128">
        <f>データ!CZ7</f>
        <v>72.8</v>
      </c>
      <c r="IL55" s="129"/>
      <c r="IM55" s="129"/>
      <c r="IN55" s="129"/>
      <c r="IO55" s="129"/>
      <c r="IP55" s="129"/>
      <c r="IQ55" s="129"/>
      <c r="IR55" s="129"/>
      <c r="IS55" s="129"/>
      <c r="IT55" s="129"/>
      <c r="IU55" s="129"/>
      <c r="IV55" s="129"/>
      <c r="IW55" s="129"/>
      <c r="IX55" s="129"/>
      <c r="IY55" s="130"/>
      <c r="IZ55" s="128">
        <f>データ!DA7</f>
        <v>72.599999999999994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15.3</v>
      </c>
      <c r="KG55" s="129"/>
      <c r="KH55" s="129"/>
      <c r="KI55" s="129"/>
      <c r="KJ55" s="129"/>
      <c r="KK55" s="129"/>
      <c r="KL55" s="129"/>
      <c r="KM55" s="129"/>
      <c r="KN55" s="129"/>
      <c r="KO55" s="129"/>
      <c r="KP55" s="129"/>
      <c r="KQ55" s="129"/>
      <c r="KR55" s="129"/>
      <c r="KS55" s="129"/>
      <c r="KT55" s="130"/>
      <c r="KU55" s="128">
        <f>データ!DI7</f>
        <v>15</v>
      </c>
      <c r="KV55" s="129"/>
      <c r="KW55" s="129"/>
      <c r="KX55" s="129"/>
      <c r="KY55" s="129"/>
      <c r="KZ55" s="129"/>
      <c r="LA55" s="129"/>
      <c r="LB55" s="129"/>
      <c r="LC55" s="129"/>
      <c r="LD55" s="129"/>
      <c r="LE55" s="129"/>
      <c r="LF55" s="129"/>
      <c r="LG55" s="129"/>
      <c r="LH55" s="129"/>
      <c r="LI55" s="130"/>
      <c r="LJ55" s="128">
        <f>データ!DJ7</f>
        <v>15.9</v>
      </c>
      <c r="LK55" s="129"/>
      <c r="LL55" s="129"/>
      <c r="LM55" s="129"/>
      <c r="LN55" s="129"/>
      <c r="LO55" s="129"/>
      <c r="LP55" s="129"/>
      <c r="LQ55" s="129"/>
      <c r="LR55" s="129"/>
      <c r="LS55" s="129"/>
      <c r="LT55" s="129"/>
      <c r="LU55" s="129"/>
      <c r="LV55" s="129"/>
      <c r="LW55" s="129"/>
      <c r="LX55" s="130"/>
      <c r="LY55" s="128">
        <f>データ!DK7</f>
        <v>16.5</v>
      </c>
      <c r="LZ55" s="129"/>
      <c r="MA55" s="129"/>
      <c r="MB55" s="129"/>
      <c r="MC55" s="129"/>
      <c r="MD55" s="129"/>
      <c r="ME55" s="129"/>
      <c r="MF55" s="129"/>
      <c r="MG55" s="129"/>
      <c r="MH55" s="129"/>
      <c r="MI55" s="129"/>
      <c r="MJ55" s="129"/>
      <c r="MK55" s="129"/>
      <c r="ML55" s="129"/>
      <c r="MM55" s="130"/>
      <c r="MN55" s="128">
        <f>データ!DL7</f>
        <v>16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25249</v>
      </c>
      <c r="Q56" s="144"/>
      <c r="R56" s="144"/>
      <c r="S56" s="144"/>
      <c r="T56" s="144"/>
      <c r="U56" s="144"/>
      <c r="V56" s="144"/>
      <c r="W56" s="144"/>
      <c r="X56" s="144"/>
      <c r="Y56" s="144"/>
      <c r="Z56" s="144"/>
      <c r="AA56" s="144"/>
      <c r="AB56" s="144"/>
      <c r="AC56" s="144"/>
      <c r="AD56" s="145"/>
      <c r="AE56" s="143">
        <f>データ!CG7</f>
        <v>25711</v>
      </c>
      <c r="AF56" s="144"/>
      <c r="AG56" s="144"/>
      <c r="AH56" s="144"/>
      <c r="AI56" s="144"/>
      <c r="AJ56" s="144"/>
      <c r="AK56" s="144"/>
      <c r="AL56" s="144"/>
      <c r="AM56" s="144"/>
      <c r="AN56" s="144"/>
      <c r="AO56" s="144"/>
      <c r="AP56" s="144"/>
      <c r="AQ56" s="144"/>
      <c r="AR56" s="144"/>
      <c r="AS56" s="145"/>
      <c r="AT56" s="143">
        <f>データ!CH7</f>
        <v>26415</v>
      </c>
      <c r="AU56" s="144"/>
      <c r="AV56" s="144"/>
      <c r="AW56" s="144"/>
      <c r="AX56" s="144"/>
      <c r="AY56" s="144"/>
      <c r="AZ56" s="144"/>
      <c r="BA56" s="144"/>
      <c r="BB56" s="144"/>
      <c r="BC56" s="144"/>
      <c r="BD56" s="144"/>
      <c r="BE56" s="144"/>
      <c r="BF56" s="144"/>
      <c r="BG56" s="144"/>
      <c r="BH56" s="145"/>
      <c r="BI56" s="143">
        <f>データ!CI7</f>
        <v>27227</v>
      </c>
      <c r="BJ56" s="144"/>
      <c r="BK56" s="144"/>
      <c r="BL56" s="144"/>
      <c r="BM56" s="144"/>
      <c r="BN56" s="144"/>
      <c r="BO56" s="144"/>
      <c r="BP56" s="144"/>
      <c r="BQ56" s="144"/>
      <c r="BR56" s="144"/>
      <c r="BS56" s="144"/>
      <c r="BT56" s="144"/>
      <c r="BU56" s="144"/>
      <c r="BV56" s="144"/>
      <c r="BW56" s="145"/>
      <c r="BX56" s="143">
        <f>データ!CJ7</f>
        <v>28176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8852</v>
      </c>
      <c r="DE56" s="144"/>
      <c r="DF56" s="144"/>
      <c r="DG56" s="144"/>
      <c r="DH56" s="144"/>
      <c r="DI56" s="144"/>
      <c r="DJ56" s="144"/>
      <c r="DK56" s="144"/>
      <c r="DL56" s="144"/>
      <c r="DM56" s="144"/>
      <c r="DN56" s="144"/>
      <c r="DO56" s="144"/>
      <c r="DP56" s="144"/>
      <c r="DQ56" s="144"/>
      <c r="DR56" s="145"/>
      <c r="DS56" s="143">
        <f>データ!CR7</f>
        <v>9060</v>
      </c>
      <c r="DT56" s="144"/>
      <c r="DU56" s="144"/>
      <c r="DV56" s="144"/>
      <c r="DW56" s="144"/>
      <c r="DX56" s="144"/>
      <c r="DY56" s="144"/>
      <c r="DZ56" s="144"/>
      <c r="EA56" s="144"/>
      <c r="EB56" s="144"/>
      <c r="EC56" s="144"/>
      <c r="ED56" s="144"/>
      <c r="EE56" s="144"/>
      <c r="EF56" s="144"/>
      <c r="EG56" s="145"/>
      <c r="EH56" s="143">
        <f>データ!CS7</f>
        <v>9135</v>
      </c>
      <c r="EI56" s="144"/>
      <c r="EJ56" s="144"/>
      <c r="EK56" s="144"/>
      <c r="EL56" s="144"/>
      <c r="EM56" s="144"/>
      <c r="EN56" s="144"/>
      <c r="EO56" s="144"/>
      <c r="EP56" s="144"/>
      <c r="EQ56" s="144"/>
      <c r="ER56" s="144"/>
      <c r="ES56" s="144"/>
      <c r="ET56" s="144"/>
      <c r="EU56" s="144"/>
      <c r="EV56" s="145"/>
      <c r="EW56" s="143">
        <f>データ!CT7</f>
        <v>9509</v>
      </c>
      <c r="EX56" s="144"/>
      <c r="EY56" s="144"/>
      <c r="EZ56" s="144"/>
      <c r="FA56" s="144"/>
      <c r="FB56" s="144"/>
      <c r="FC56" s="144"/>
      <c r="FD56" s="144"/>
      <c r="FE56" s="144"/>
      <c r="FF56" s="144"/>
      <c r="FG56" s="144"/>
      <c r="FH56" s="144"/>
      <c r="FI56" s="144"/>
      <c r="FJ56" s="144"/>
      <c r="FK56" s="145"/>
      <c r="FL56" s="143">
        <f>データ!CU7</f>
        <v>9548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188</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43.3</v>
      </c>
      <c r="V79" s="156"/>
      <c r="W79" s="156"/>
      <c r="X79" s="156"/>
      <c r="Y79" s="156"/>
      <c r="Z79" s="156"/>
      <c r="AA79" s="156"/>
      <c r="AB79" s="156"/>
      <c r="AC79" s="156"/>
      <c r="AD79" s="156"/>
      <c r="AE79" s="156"/>
      <c r="AF79" s="156"/>
      <c r="AG79" s="156"/>
      <c r="AH79" s="156"/>
      <c r="AI79" s="156"/>
      <c r="AJ79" s="156"/>
      <c r="AK79" s="156"/>
      <c r="AL79" s="156"/>
      <c r="AM79" s="156"/>
      <c r="AN79" s="156">
        <f>データ!DT7</f>
        <v>46.1</v>
      </c>
      <c r="AO79" s="156"/>
      <c r="AP79" s="156"/>
      <c r="AQ79" s="156"/>
      <c r="AR79" s="156"/>
      <c r="AS79" s="156"/>
      <c r="AT79" s="156"/>
      <c r="AU79" s="156"/>
      <c r="AV79" s="156"/>
      <c r="AW79" s="156"/>
      <c r="AX79" s="156"/>
      <c r="AY79" s="156"/>
      <c r="AZ79" s="156"/>
      <c r="BA79" s="156"/>
      <c r="BB79" s="156"/>
      <c r="BC79" s="156"/>
      <c r="BD79" s="156"/>
      <c r="BE79" s="156"/>
      <c r="BF79" s="156"/>
      <c r="BG79" s="156">
        <f>データ!DU7</f>
        <v>48.3</v>
      </c>
      <c r="BH79" s="156"/>
      <c r="BI79" s="156"/>
      <c r="BJ79" s="156"/>
      <c r="BK79" s="156"/>
      <c r="BL79" s="156"/>
      <c r="BM79" s="156"/>
      <c r="BN79" s="156"/>
      <c r="BO79" s="156"/>
      <c r="BP79" s="156"/>
      <c r="BQ79" s="156"/>
      <c r="BR79" s="156"/>
      <c r="BS79" s="156"/>
      <c r="BT79" s="156"/>
      <c r="BU79" s="156"/>
      <c r="BV79" s="156"/>
      <c r="BW79" s="156"/>
      <c r="BX79" s="156"/>
      <c r="BY79" s="156"/>
      <c r="BZ79" s="156">
        <f>データ!DV7</f>
        <v>50.9</v>
      </c>
      <c r="CA79" s="156"/>
      <c r="CB79" s="156"/>
      <c r="CC79" s="156"/>
      <c r="CD79" s="156"/>
      <c r="CE79" s="156"/>
      <c r="CF79" s="156"/>
      <c r="CG79" s="156"/>
      <c r="CH79" s="156"/>
      <c r="CI79" s="156"/>
      <c r="CJ79" s="156"/>
      <c r="CK79" s="156"/>
      <c r="CL79" s="156"/>
      <c r="CM79" s="156"/>
      <c r="CN79" s="156"/>
      <c r="CO79" s="156"/>
      <c r="CP79" s="156"/>
      <c r="CQ79" s="156"/>
      <c r="CR79" s="156"/>
      <c r="CS79" s="156">
        <f>データ!DW7</f>
        <v>49.3</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74.7</v>
      </c>
      <c r="EP79" s="156"/>
      <c r="EQ79" s="156"/>
      <c r="ER79" s="156"/>
      <c r="ES79" s="156"/>
      <c r="ET79" s="156"/>
      <c r="EU79" s="156"/>
      <c r="EV79" s="156"/>
      <c r="EW79" s="156"/>
      <c r="EX79" s="156"/>
      <c r="EY79" s="156"/>
      <c r="EZ79" s="156"/>
      <c r="FA79" s="156"/>
      <c r="FB79" s="156"/>
      <c r="FC79" s="156"/>
      <c r="FD79" s="156"/>
      <c r="FE79" s="156"/>
      <c r="FF79" s="156"/>
      <c r="FG79" s="156"/>
      <c r="FH79" s="156">
        <f>データ!EE7</f>
        <v>78.400000000000006</v>
      </c>
      <c r="FI79" s="156"/>
      <c r="FJ79" s="156"/>
      <c r="FK79" s="156"/>
      <c r="FL79" s="156"/>
      <c r="FM79" s="156"/>
      <c r="FN79" s="156"/>
      <c r="FO79" s="156"/>
      <c r="FP79" s="156"/>
      <c r="FQ79" s="156"/>
      <c r="FR79" s="156"/>
      <c r="FS79" s="156"/>
      <c r="FT79" s="156"/>
      <c r="FU79" s="156"/>
      <c r="FV79" s="156"/>
      <c r="FW79" s="156"/>
      <c r="FX79" s="156"/>
      <c r="FY79" s="156"/>
      <c r="FZ79" s="156"/>
      <c r="GA79" s="156">
        <f>データ!EF7</f>
        <v>80.3</v>
      </c>
      <c r="GB79" s="156"/>
      <c r="GC79" s="156"/>
      <c r="GD79" s="156"/>
      <c r="GE79" s="156"/>
      <c r="GF79" s="156"/>
      <c r="GG79" s="156"/>
      <c r="GH79" s="156"/>
      <c r="GI79" s="156"/>
      <c r="GJ79" s="156"/>
      <c r="GK79" s="156"/>
      <c r="GL79" s="156"/>
      <c r="GM79" s="156"/>
      <c r="GN79" s="156"/>
      <c r="GO79" s="156"/>
      <c r="GP79" s="156"/>
      <c r="GQ79" s="156"/>
      <c r="GR79" s="156"/>
      <c r="GS79" s="156"/>
      <c r="GT79" s="156">
        <f>データ!EG7</f>
        <v>82.4</v>
      </c>
      <c r="GU79" s="156"/>
      <c r="GV79" s="156"/>
      <c r="GW79" s="156"/>
      <c r="GX79" s="156"/>
      <c r="GY79" s="156"/>
      <c r="GZ79" s="156"/>
      <c r="HA79" s="156"/>
      <c r="HB79" s="156"/>
      <c r="HC79" s="156"/>
      <c r="HD79" s="156"/>
      <c r="HE79" s="156"/>
      <c r="HF79" s="156"/>
      <c r="HG79" s="156"/>
      <c r="HH79" s="156"/>
      <c r="HI79" s="156"/>
      <c r="HJ79" s="156"/>
      <c r="HK79" s="156"/>
      <c r="HL79" s="156"/>
      <c r="HM79" s="156">
        <f>データ!EH7</f>
        <v>71.2</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52127313</v>
      </c>
      <c r="JK79" s="157"/>
      <c r="JL79" s="157"/>
      <c r="JM79" s="157"/>
      <c r="JN79" s="157"/>
      <c r="JO79" s="157"/>
      <c r="JP79" s="157"/>
      <c r="JQ79" s="157"/>
      <c r="JR79" s="157"/>
      <c r="JS79" s="157"/>
      <c r="JT79" s="157"/>
      <c r="JU79" s="157"/>
      <c r="JV79" s="157"/>
      <c r="JW79" s="157"/>
      <c r="JX79" s="157"/>
      <c r="JY79" s="157"/>
      <c r="JZ79" s="157"/>
      <c r="KA79" s="157"/>
      <c r="KB79" s="157"/>
      <c r="KC79" s="157">
        <f>データ!EP7</f>
        <v>51948850</v>
      </c>
      <c r="KD79" s="157"/>
      <c r="KE79" s="157"/>
      <c r="KF79" s="157"/>
      <c r="KG79" s="157"/>
      <c r="KH79" s="157"/>
      <c r="KI79" s="157"/>
      <c r="KJ79" s="157"/>
      <c r="KK79" s="157"/>
      <c r="KL79" s="157"/>
      <c r="KM79" s="157"/>
      <c r="KN79" s="157"/>
      <c r="KO79" s="157"/>
      <c r="KP79" s="157"/>
      <c r="KQ79" s="157"/>
      <c r="KR79" s="157"/>
      <c r="KS79" s="157"/>
      <c r="KT79" s="157"/>
      <c r="KU79" s="157"/>
      <c r="KV79" s="157">
        <f>データ!EQ7</f>
        <v>52273163</v>
      </c>
      <c r="KW79" s="157"/>
      <c r="KX79" s="157"/>
      <c r="KY79" s="157"/>
      <c r="KZ79" s="157"/>
      <c r="LA79" s="157"/>
      <c r="LB79" s="157"/>
      <c r="LC79" s="157"/>
      <c r="LD79" s="157"/>
      <c r="LE79" s="157"/>
      <c r="LF79" s="157"/>
      <c r="LG79" s="157"/>
      <c r="LH79" s="157"/>
      <c r="LI79" s="157"/>
      <c r="LJ79" s="157"/>
      <c r="LK79" s="157"/>
      <c r="LL79" s="157"/>
      <c r="LM79" s="157"/>
      <c r="LN79" s="157"/>
      <c r="LO79" s="157">
        <f>データ!ER7</f>
        <v>52877938</v>
      </c>
      <c r="LP79" s="157"/>
      <c r="LQ79" s="157"/>
      <c r="LR79" s="157"/>
      <c r="LS79" s="157"/>
      <c r="LT79" s="157"/>
      <c r="LU79" s="157"/>
      <c r="LV79" s="157"/>
      <c r="LW79" s="157"/>
      <c r="LX79" s="157"/>
      <c r="LY79" s="157"/>
      <c r="LZ79" s="157"/>
      <c r="MA79" s="157"/>
      <c r="MB79" s="157"/>
      <c r="MC79" s="157"/>
      <c r="MD79" s="157"/>
      <c r="ME79" s="157"/>
      <c r="MF79" s="157"/>
      <c r="MG79" s="157"/>
      <c r="MH79" s="157">
        <f>データ!ES7</f>
        <v>58070825</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53.8</v>
      </c>
      <c r="V80" s="156"/>
      <c r="W80" s="156"/>
      <c r="X80" s="156"/>
      <c r="Y80" s="156"/>
      <c r="Z80" s="156"/>
      <c r="AA80" s="156"/>
      <c r="AB80" s="156"/>
      <c r="AC80" s="156"/>
      <c r="AD80" s="156"/>
      <c r="AE80" s="156"/>
      <c r="AF80" s="156"/>
      <c r="AG80" s="156"/>
      <c r="AH80" s="156"/>
      <c r="AI80" s="156"/>
      <c r="AJ80" s="156"/>
      <c r="AK80" s="156"/>
      <c r="AL80" s="156"/>
      <c r="AM80" s="156"/>
      <c r="AN80" s="156">
        <f>データ!DY7</f>
        <v>56.1</v>
      </c>
      <c r="AO80" s="156"/>
      <c r="AP80" s="156"/>
      <c r="AQ80" s="156"/>
      <c r="AR80" s="156"/>
      <c r="AS80" s="156"/>
      <c r="AT80" s="156"/>
      <c r="AU80" s="156"/>
      <c r="AV80" s="156"/>
      <c r="AW80" s="156"/>
      <c r="AX80" s="156"/>
      <c r="AY80" s="156"/>
      <c r="AZ80" s="156"/>
      <c r="BA80" s="156"/>
      <c r="BB80" s="156"/>
      <c r="BC80" s="156"/>
      <c r="BD80" s="156"/>
      <c r="BE80" s="156"/>
      <c r="BF80" s="156"/>
      <c r="BG80" s="156">
        <f>データ!DZ7</f>
        <v>56.4</v>
      </c>
      <c r="BH80" s="156"/>
      <c r="BI80" s="156"/>
      <c r="BJ80" s="156"/>
      <c r="BK80" s="156"/>
      <c r="BL80" s="156"/>
      <c r="BM80" s="156"/>
      <c r="BN80" s="156"/>
      <c r="BO80" s="156"/>
      <c r="BP80" s="156"/>
      <c r="BQ80" s="156"/>
      <c r="BR80" s="156"/>
      <c r="BS80" s="156"/>
      <c r="BT80" s="156"/>
      <c r="BU80" s="156"/>
      <c r="BV80" s="156"/>
      <c r="BW80" s="156"/>
      <c r="BX80" s="156"/>
      <c r="BY80" s="156"/>
      <c r="BZ80" s="156">
        <f>データ!EA7</f>
        <v>56.9</v>
      </c>
      <c r="CA80" s="156"/>
      <c r="CB80" s="156"/>
      <c r="CC80" s="156"/>
      <c r="CD80" s="156"/>
      <c r="CE80" s="156"/>
      <c r="CF80" s="156"/>
      <c r="CG80" s="156"/>
      <c r="CH80" s="156"/>
      <c r="CI80" s="156"/>
      <c r="CJ80" s="156"/>
      <c r="CK80" s="156"/>
      <c r="CL80" s="156"/>
      <c r="CM80" s="156"/>
      <c r="CN80" s="156"/>
      <c r="CO80" s="156"/>
      <c r="CP80" s="156"/>
      <c r="CQ80" s="156"/>
      <c r="CR80" s="156"/>
      <c r="CS80" s="156">
        <f>データ!EB7</f>
        <v>58.3</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71</v>
      </c>
      <c r="EP80" s="156"/>
      <c r="EQ80" s="156"/>
      <c r="ER80" s="156"/>
      <c r="ES80" s="156"/>
      <c r="ET80" s="156"/>
      <c r="EU80" s="156"/>
      <c r="EV80" s="156"/>
      <c r="EW80" s="156"/>
      <c r="EX80" s="156"/>
      <c r="EY80" s="156"/>
      <c r="EZ80" s="156"/>
      <c r="FA80" s="156"/>
      <c r="FB80" s="156"/>
      <c r="FC80" s="156"/>
      <c r="FD80" s="156"/>
      <c r="FE80" s="156"/>
      <c r="FF80" s="156"/>
      <c r="FG80" s="156"/>
      <c r="FH80" s="156">
        <f>データ!EJ7</f>
        <v>73.2</v>
      </c>
      <c r="FI80" s="156"/>
      <c r="FJ80" s="156"/>
      <c r="FK80" s="156"/>
      <c r="FL80" s="156"/>
      <c r="FM80" s="156"/>
      <c r="FN80" s="156"/>
      <c r="FO80" s="156"/>
      <c r="FP80" s="156"/>
      <c r="FQ80" s="156"/>
      <c r="FR80" s="156"/>
      <c r="FS80" s="156"/>
      <c r="FT80" s="156"/>
      <c r="FU80" s="156"/>
      <c r="FV80" s="156"/>
      <c r="FW80" s="156"/>
      <c r="FX80" s="156"/>
      <c r="FY80" s="156"/>
      <c r="FZ80" s="156"/>
      <c r="GA80" s="156">
        <f>データ!EK7</f>
        <v>73.400000000000006</v>
      </c>
      <c r="GB80" s="156"/>
      <c r="GC80" s="156"/>
      <c r="GD80" s="156"/>
      <c r="GE80" s="156"/>
      <c r="GF80" s="156"/>
      <c r="GG80" s="156"/>
      <c r="GH80" s="156"/>
      <c r="GI80" s="156"/>
      <c r="GJ80" s="156"/>
      <c r="GK80" s="156"/>
      <c r="GL80" s="156"/>
      <c r="GM80" s="156"/>
      <c r="GN80" s="156"/>
      <c r="GO80" s="156"/>
      <c r="GP80" s="156"/>
      <c r="GQ80" s="156"/>
      <c r="GR80" s="156"/>
      <c r="GS80" s="156"/>
      <c r="GT80" s="156">
        <f>データ!EL7</f>
        <v>72.5</v>
      </c>
      <c r="GU80" s="156"/>
      <c r="GV80" s="156"/>
      <c r="GW80" s="156"/>
      <c r="GX80" s="156"/>
      <c r="GY80" s="156"/>
      <c r="GZ80" s="156"/>
      <c r="HA80" s="156"/>
      <c r="HB80" s="156"/>
      <c r="HC80" s="156"/>
      <c r="HD80" s="156"/>
      <c r="HE80" s="156"/>
      <c r="HF80" s="156"/>
      <c r="HG80" s="156"/>
      <c r="HH80" s="156"/>
      <c r="HI80" s="156"/>
      <c r="HJ80" s="156"/>
      <c r="HK80" s="156"/>
      <c r="HL80" s="156"/>
      <c r="HM80" s="156">
        <f>データ!EM7</f>
        <v>72.3</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38480542</v>
      </c>
      <c r="JK80" s="157"/>
      <c r="JL80" s="157"/>
      <c r="JM80" s="157"/>
      <c r="JN80" s="157"/>
      <c r="JO80" s="157"/>
      <c r="JP80" s="157"/>
      <c r="JQ80" s="157"/>
      <c r="JR80" s="157"/>
      <c r="JS80" s="157"/>
      <c r="JT80" s="157"/>
      <c r="JU80" s="157"/>
      <c r="JV80" s="157"/>
      <c r="JW80" s="157"/>
      <c r="JX80" s="157"/>
      <c r="JY80" s="157"/>
      <c r="JZ80" s="157"/>
      <c r="KA80" s="157"/>
      <c r="KB80" s="157"/>
      <c r="KC80" s="157">
        <f>データ!EU7</f>
        <v>38744035</v>
      </c>
      <c r="KD80" s="157"/>
      <c r="KE80" s="157"/>
      <c r="KF80" s="157"/>
      <c r="KG80" s="157"/>
      <c r="KH80" s="157"/>
      <c r="KI80" s="157"/>
      <c r="KJ80" s="157"/>
      <c r="KK80" s="157"/>
      <c r="KL80" s="157"/>
      <c r="KM80" s="157"/>
      <c r="KN80" s="157"/>
      <c r="KO80" s="157"/>
      <c r="KP80" s="157"/>
      <c r="KQ80" s="157"/>
      <c r="KR80" s="157"/>
      <c r="KS80" s="157"/>
      <c r="KT80" s="157"/>
      <c r="KU80" s="157"/>
      <c r="KV80" s="157">
        <f>データ!EV7</f>
        <v>40117620</v>
      </c>
      <c r="KW80" s="157"/>
      <c r="KX80" s="157"/>
      <c r="KY80" s="157"/>
      <c r="KZ80" s="157"/>
      <c r="LA80" s="157"/>
      <c r="LB80" s="157"/>
      <c r="LC80" s="157"/>
      <c r="LD80" s="157"/>
      <c r="LE80" s="157"/>
      <c r="LF80" s="157"/>
      <c r="LG80" s="157"/>
      <c r="LH80" s="157"/>
      <c r="LI80" s="157"/>
      <c r="LJ80" s="157"/>
      <c r="LK80" s="157"/>
      <c r="LL80" s="157"/>
      <c r="LM80" s="157"/>
      <c r="LN80" s="157"/>
      <c r="LO80" s="157">
        <f>データ!EW7</f>
        <v>42330999</v>
      </c>
      <c r="LP80" s="157"/>
      <c r="LQ80" s="157"/>
      <c r="LR80" s="157"/>
      <c r="LS80" s="157"/>
      <c r="LT80" s="157"/>
      <c r="LU80" s="157"/>
      <c r="LV80" s="157"/>
      <c r="LW80" s="157"/>
      <c r="LX80" s="157"/>
      <c r="LY80" s="157"/>
      <c r="LZ80" s="157"/>
      <c r="MA80" s="157"/>
      <c r="MB80" s="157"/>
      <c r="MC80" s="157"/>
      <c r="MD80" s="157"/>
      <c r="ME80" s="157"/>
      <c r="MF80" s="157"/>
      <c r="MG80" s="157"/>
      <c r="MH80" s="157">
        <f>データ!EX7</f>
        <v>43068047</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9zKOfRFMINNw5Vc0E2aj64SJYi+UtCs+LqCtdO8pkamYVTEjH5NT3vufDZZdCoUZL+hOLklZaKzkySP6nFrRhQ==" saltValue="Bw1kBaH6DE4whAN2dv6mY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111</v>
      </c>
      <c r="AJ4" s="165"/>
      <c r="AK4" s="165"/>
      <c r="AL4" s="165"/>
      <c r="AM4" s="165"/>
      <c r="AN4" s="165"/>
      <c r="AO4" s="165"/>
      <c r="AP4" s="165"/>
      <c r="AQ4" s="165"/>
      <c r="AR4" s="165"/>
      <c r="AS4" s="166"/>
      <c r="AT4" s="160" t="s">
        <v>112</v>
      </c>
      <c r="AU4" s="159"/>
      <c r="AV4" s="159"/>
      <c r="AW4" s="159"/>
      <c r="AX4" s="159"/>
      <c r="AY4" s="159"/>
      <c r="AZ4" s="159"/>
      <c r="BA4" s="159"/>
      <c r="BB4" s="159"/>
      <c r="BC4" s="159"/>
      <c r="BD4" s="159"/>
      <c r="BE4" s="160" t="s">
        <v>113</v>
      </c>
      <c r="BF4" s="159"/>
      <c r="BG4" s="159"/>
      <c r="BH4" s="159"/>
      <c r="BI4" s="159"/>
      <c r="BJ4" s="159"/>
      <c r="BK4" s="159"/>
      <c r="BL4" s="159"/>
      <c r="BM4" s="159"/>
      <c r="BN4" s="159"/>
      <c r="BO4" s="159"/>
      <c r="BP4" s="164" t="s">
        <v>114</v>
      </c>
      <c r="BQ4" s="165"/>
      <c r="BR4" s="165"/>
      <c r="BS4" s="165"/>
      <c r="BT4" s="165"/>
      <c r="BU4" s="165"/>
      <c r="BV4" s="165"/>
      <c r="BW4" s="165"/>
      <c r="BX4" s="165"/>
      <c r="BY4" s="165"/>
      <c r="BZ4" s="166"/>
      <c r="CA4" s="159" t="s">
        <v>115</v>
      </c>
      <c r="CB4" s="159"/>
      <c r="CC4" s="159"/>
      <c r="CD4" s="159"/>
      <c r="CE4" s="159"/>
      <c r="CF4" s="159"/>
      <c r="CG4" s="159"/>
      <c r="CH4" s="159"/>
      <c r="CI4" s="159"/>
      <c r="CJ4" s="159"/>
      <c r="CK4" s="159"/>
      <c r="CL4" s="160"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4" t="s">
        <v>119</v>
      </c>
      <c r="DT4" s="165"/>
      <c r="DU4" s="165"/>
      <c r="DV4" s="165"/>
      <c r="DW4" s="165"/>
      <c r="DX4" s="165"/>
      <c r="DY4" s="165"/>
      <c r="DZ4" s="165"/>
      <c r="EA4" s="165"/>
      <c r="EB4" s="165"/>
      <c r="EC4" s="166"/>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149</v>
      </c>
      <c r="AX5" s="52" t="s">
        <v>160</v>
      </c>
      <c r="AY5" s="52" t="s">
        <v>151</v>
      </c>
      <c r="AZ5" s="52" t="s">
        <v>152</v>
      </c>
      <c r="BA5" s="52" t="s">
        <v>153</v>
      </c>
      <c r="BB5" s="52" t="s">
        <v>154</v>
      </c>
      <c r="BC5" s="52" t="s">
        <v>155</v>
      </c>
      <c r="BD5" s="52" t="s">
        <v>156</v>
      </c>
      <c r="BE5" s="52" t="s">
        <v>146</v>
      </c>
      <c r="BF5" s="52" t="s">
        <v>147</v>
      </c>
      <c r="BG5" s="52" t="s">
        <v>159</v>
      </c>
      <c r="BH5" s="52" t="s">
        <v>149</v>
      </c>
      <c r="BI5" s="52" t="s">
        <v>150</v>
      </c>
      <c r="BJ5" s="52" t="s">
        <v>151</v>
      </c>
      <c r="BK5" s="52" t="s">
        <v>152</v>
      </c>
      <c r="BL5" s="52" t="s">
        <v>153</v>
      </c>
      <c r="BM5" s="52" t="s">
        <v>154</v>
      </c>
      <c r="BN5" s="52" t="s">
        <v>155</v>
      </c>
      <c r="BO5" s="52" t="s">
        <v>156</v>
      </c>
      <c r="BP5" s="52" t="s">
        <v>146</v>
      </c>
      <c r="BQ5" s="52" t="s">
        <v>161</v>
      </c>
      <c r="BR5" s="52" t="s">
        <v>148</v>
      </c>
      <c r="BS5" s="52" t="s">
        <v>149</v>
      </c>
      <c r="BT5" s="52" t="s">
        <v>150</v>
      </c>
      <c r="BU5" s="52" t="s">
        <v>151</v>
      </c>
      <c r="BV5" s="52" t="s">
        <v>152</v>
      </c>
      <c r="BW5" s="52" t="s">
        <v>153</v>
      </c>
      <c r="BX5" s="52" t="s">
        <v>154</v>
      </c>
      <c r="BY5" s="52" t="s">
        <v>155</v>
      </c>
      <c r="BZ5" s="52" t="s">
        <v>156</v>
      </c>
      <c r="CA5" s="52" t="s">
        <v>162</v>
      </c>
      <c r="CB5" s="52" t="s">
        <v>158</v>
      </c>
      <c r="CC5" s="52" t="s">
        <v>159</v>
      </c>
      <c r="CD5" s="52" t="s">
        <v>163</v>
      </c>
      <c r="CE5" s="52" t="s">
        <v>150</v>
      </c>
      <c r="CF5" s="52" t="s">
        <v>151</v>
      </c>
      <c r="CG5" s="52" t="s">
        <v>152</v>
      </c>
      <c r="CH5" s="52" t="s">
        <v>153</v>
      </c>
      <c r="CI5" s="52" t="s">
        <v>154</v>
      </c>
      <c r="CJ5" s="52" t="s">
        <v>155</v>
      </c>
      <c r="CK5" s="52" t="s">
        <v>156</v>
      </c>
      <c r="CL5" s="52" t="s">
        <v>146</v>
      </c>
      <c r="CM5" s="52" t="s">
        <v>147</v>
      </c>
      <c r="CN5" s="52" t="s">
        <v>159</v>
      </c>
      <c r="CO5" s="52" t="s">
        <v>149</v>
      </c>
      <c r="CP5" s="52" t="s">
        <v>150</v>
      </c>
      <c r="CQ5" s="52" t="s">
        <v>151</v>
      </c>
      <c r="CR5" s="52" t="s">
        <v>152</v>
      </c>
      <c r="CS5" s="52" t="s">
        <v>153</v>
      </c>
      <c r="CT5" s="52" t="s">
        <v>154</v>
      </c>
      <c r="CU5" s="52" t="s">
        <v>155</v>
      </c>
      <c r="CV5" s="52" t="s">
        <v>156</v>
      </c>
      <c r="CW5" s="52" t="s">
        <v>146</v>
      </c>
      <c r="CX5" s="52" t="s">
        <v>158</v>
      </c>
      <c r="CY5" s="52" t="s">
        <v>148</v>
      </c>
      <c r="CZ5" s="52" t="s">
        <v>149</v>
      </c>
      <c r="DA5" s="52" t="s">
        <v>150</v>
      </c>
      <c r="DB5" s="52" t="s">
        <v>151</v>
      </c>
      <c r="DC5" s="52" t="s">
        <v>152</v>
      </c>
      <c r="DD5" s="52" t="s">
        <v>153</v>
      </c>
      <c r="DE5" s="52" t="s">
        <v>154</v>
      </c>
      <c r="DF5" s="52" t="s">
        <v>155</v>
      </c>
      <c r="DG5" s="52" t="s">
        <v>156</v>
      </c>
      <c r="DH5" s="52" t="s">
        <v>146</v>
      </c>
      <c r="DI5" s="52" t="s">
        <v>147</v>
      </c>
      <c r="DJ5" s="52" t="s">
        <v>159</v>
      </c>
      <c r="DK5" s="52" t="s">
        <v>149</v>
      </c>
      <c r="DL5" s="52" t="s">
        <v>164</v>
      </c>
      <c r="DM5" s="52" t="s">
        <v>151</v>
      </c>
      <c r="DN5" s="52" t="s">
        <v>152</v>
      </c>
      <c r="DO5" s="52" t="s">
        <v>153</v>
      </c>
      <c r="DP5" s="52" t="s">
        <v>154</v>
      </c>
      <c r="DQ5" s="52" t="s">
        <v>155</v>
      </c>
      <c r="DR5" s="52" t="s">
        <v>156</v>
      </c>
      <c r="DS5" s="52" t="s">
        <v>146</v>
      </c>
      <c r="DT5" s="52" t="s">
        <v>158</v>
      </c>
      <c r="DU5" s="52" t="s">
        <v>159</v>
      </c>
      <c r="DV5" s="52" t="s">
        <v>149</v>
      </c>
      <c r="DW5" s="52" t="s">
        <v>150</v>
      </c>
      <c r="DX5" s="52" t="s">
        <v>151</v>
      </c>
      <c r="DY5" s="52" t="s">
        <v>152</v>
      </c>
      <c r="DZ5" s="52" t="s">
        <v>153</v>
      </c>
      <c r="EA5" s="52" t="s">
        <v>154</v>
      </c>
      <c r="EB5" s="52" t="s">
        <v>155</v>
      </c>
      <c r="EC5" s="52" t="s">
        <v>156</v>
      </c>
      <c r="ED5" s="52" t="s">
        <v>146</v>
      </c>
      <c r="EE5" s="52" t="s">
        <v>147</v>
      </c>
      <c r="EF5" s="52" t="s">
        <v>159</v>
      </c>
      <c r="EG5" s="52" t="s">
        <v>163</v>
      </c>
      <c r="EH5" s="52" t="s">
        <v>150</v>
      </c>
      <c r="EI5" s="52" t="s">
        <v>151</v>
      </c>
      <c r="EJ5" s="52" t="s">
        <v>152</v>
      </c>
      <c r="EK5" s="52" t="s">
        <v>153</v>
      </c>
      <c r="EL5" s="52" t="s">
        <v>154</v>
      </c>
      <c r="EM5" s="52" t="s">
        <v>155</v>
      </c>
      <c r="EN5" s="52" t="s">
        <v>165</v>
      </c>
      <c r="EO5" s="52" t="s">
        <v>157</v>
      </c>
      <c r="EP5" s="52" t="s">
        <v>158</v>
      </c>
      <c r="EQ5" s="52" t="s">
        <v>159</v>
      </c>
      <c r="ER5" s="52" t="s">
        <v>149</v>
      </c>
      <c r="ES5" s="52" t="s">
        <v>164</v>
      </c>
      <c r="ET5" s="52" t="s">
        <v>151</v>
      </c>
      <c r="EU5" s="52" t="s">
        <v>152</v>
      </c>
      <c r="EV5" s="52" t="s">
        <v>153</v>
      </c>
      <c r="EW5" s="52" t="s">
        <v>154</v>
      </c>
      <c r="EX5" s="52" t="s">
        <v>155</v>
      </c>
      <c r="EY5" s="52" t="s">
        <v>156</v>
      </c>
    </row>
    <row r="6" spans="1:155" s="57" customFormat="1">
      <c r="A6" s="38" t="s">
        <v>166</v>
      </c>
      <c r="B6" s="53">
        <f>B8</f>
        <v>2021</v>
      </c>
      <c r="C6" s="53">
        <f t="shared" ref="C6:M6" si="2">C8</f>
        <v>83411</v>
      </c>
      <c r="D6" s="53">
        <f t="shared" si="2"/>
        <v>46</v>
      </c>
      <c r="E6" s="53">
        <f t="shared" si="2"/>
        <v>6</v>
      </c>
      <c r="F6" s="53">
        <f t="shared" si="2"/>
        <v>0</v>
      </c>
      <c r="G6" s="53">
        <f t="shared" si="2"/>
        <v>1</v>
      </c>
      <c r="H6" s="161" t="str">
        <f>IF(H8&lt;&gt;I8,H8,"")&amp;IF(I8&lt;&gt;J8,I8,"")&amp;"　"&amp;J8</f>
        <v>茨城県東海村　東海病院</v>
      </c>
      <c r="I6" s="162"/>
      <c r="J6" s="163"/>
      <c r="K6" s="53" t="str">
        <f t="shared" si="2"/>
        <v>当然財務</v>
      </c>
      <c r="L6" s="53" t="str">
        <f t="shared" si="2"/>
        <v>病院事業</v>
      </c>
      <c r="M6" s="53" t="str">
        <f t="shared" si="2"/>
        <v>一般病院</v>
      </c>
      <c r="N6" s="53" t="str">
        <f>N8</f>
        <v>50床以上～100床未満</v>
      </c>
      <c r="O6" s="53" t="str">
        <f>O8</f>
        <v>非設置</v>
      </c>
      <c r="P6" s="53" t="str">
        <f>P8</f>
        <v>指定管理者(利用料金制)</v>
      </c>
      <c r="Q6" s="54">
        <f t="shared" ref="Q6:AH6" si="3">Q8</f>
        <v>7</v>
      </c>
      <c r="R6" s="53" t="str">
        <f t="shared" si="3"/>
        <v>対象</v>
      </c>
      <c r="S6" s="53" t="str">
        <f t="shared" si="3"/>
        <v>ド 訓</v>
      </c>
      <c r="T6" s="53" t="str">
        <f t="shared" si="3"/>
        <v>救</v>
      </c>
      <c r="U6" s="54">
        <f>U8</f>
        <v>38328</v>
      </c>
      <c r="V6" s="54">
        <f>V8</f>
        <v>7202</v>
      </c>
      <c r="W6" s="53" t="str">
        <f>W8</f>
        <v>第２種該当</v>
      </c>
      <c r="X6" s="53" t="str">
        <f t="shared" ref="X6" si="4">X8</f>
        <v>-</v>
      </c>
      <c r="Y6" s="53" t="str">
        <f t="shared" si="3"/>
        <v>７：１</v>
      </c>
      <c r="Z6" s="54">
        <f t="shared" si="3"/>
        <v>40</v>
      </c>
      <c r="AA6" s="54">
        <f t="shared" si="3"/>
        <v>40</v>
      </c>
      <c r="AB6" s="54" t="str">
        <f t="shared" si="3"/>
        <v>-</v>
      </c>
      <c r="AC6" s="54" t="str">
        <f t="shared" si="3"/>
        <v>-</v>
      </c>
      <c r="AD6" s="54" t="str">
        <f t="shared" si="3"/>
        <v>-</v>
      </c>
      <c r="AE6" s="54">
        <f t="shared" si="3"/>
        <v>80</v>
      </c>
      <c r="AF6" s="54">
        <f t="shared" si="3"/>
        <v>40</v>
      </c>
      <c r="AG6" s="54">
        <f t="shared" si="3"/>
        <v>40</v>
      </c>
      <c r="AH6" s="54">
        <f t="shared" si="3"/>
        <v>80</v>
      </c>
      <c r="AI6" s="55">
        <f>IF(AI8="-",NA(),AI8)</f>
        <v>102.9</v>
      </c>
      <c r="AJ6" s="55">
        <f t="shared" ref="AJ6:AR6" si="5">IF(AJ8="-",NA(),AJ8)</f>
        <v>86</v>
      </c>
      <c r="AK6" s="55">
        <f t="shared" si="5"/>
        <v>100.1</v>
      </c>
      <c r="AL6" s="55">
        <f t="shared" si="5"/>
        <v>101</v>
      </c>
      <c r="AM6" s="55">
        <f t="shared" si="5"/>
        <v>96.4</v>
      </c>
      <c r="AN6" s="55">
        <f t="shared" si="5"/>
        <v>98.2</v>
      </c>
      <c r="AO6" s="55">
        <f t="shared" si="5"/>
        <v>97.5</v>
      </c>
      <c r="AP6" s="55">
        <f t="shared" si="5"/>
        <v>97.7</v>
      </c>
      <c r="AQ6" s="55">
        <f t="shared" si="5"/>
        <v>100.7</v>
      </c>
      <c r="AR6" s="55">
        <f t="shared" si="5"/>
        <v>103.6</v>
      </c>
      <c r="AS6" s="55" t="str">
        <f>IF(AS8="-","【-】","【"&amp;SUBSTITUTE(TEXT(AS8,"#,##0.0"),"-","△")&amp;"】")</f>
        <v>【106.2】</v>
      </c>
      <c r="AT6" s="55">
        <f>IF(AT8="-",NA(),AT8)</f>
        <v>87.7</v>
      </c>
      <c r="AU6" s="55">
        <f t="shared" ref="AU6:BC6" si="6">IF(AU8="-",NA(),AU8)</f>
        <v>68.599999999999994</v>
      </c>
      <c r="AV6" s="55">
        <f t="shared" si="6"/>
        <v>79.900000000000006</v>
      </c>
      <c r="AW6" s="55">
        <f t="shared" si="6"/>
        <v>79.8</v>
      </c>
      <c r="AX6" s="55">
        <f t="shared" si="6"/>
        <v>78.8</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78.900000000000006</v>
      </c>
      <c r="BQ6" s="55">
        <f t="shared" ref="BQ6:BY6" si="8">IF(BQ8="-",NA(),BQ8)</f>
        <v>79.8</v>
      </c>
      <c r="BR6" s="55">
        <f t="shared" si="8"/>
        <v>82</v>
      </c>
      <c r="BS6" s="55">
        <f t="shared" si="8"/>
        <v>78.099999999999994</v>
      </c>
      <c r="BT6" s="55">
        <f t="shared" si="8"/>
        <v>71.8</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40383</v>
      </c>
      <c r="CB6" s="56">
        <f t="shared" ref="CB6:CJ6" si="9">IF(CB8="-",NA(),CB8)</f>
        <v>40028</v>
      </c>
      <c r="CC6" s="56">
        <f t="shared" si="9"/>
        <v>41100</v>
      </c>
      <c r="CD6" s="56">
        <f t="shared" si="9"/>
        <v>43614</v>
      </c>
      <c r="CE6" s="56">
        <f t="shared" si="9"/>
        <v>45606</v>
      </c>
      <c r="CF6" s="56">
        <f t="shared" si="9"/>
        <v>25249</v>
      </c>
      <c r="CG6" s="56">
        <f t="shared" si="9"/>
        <v>25711</v>
      </c>
      <c r="CH6" s="56">
        <f t="shared" si="9"/>
        <v>26415</v>
      </c>
      <c r="CI6" s="56">
        <f t="shared" si="9"/>
        <v>27227</v>
      </c>
      <c r="CJ6" s="56">
        <f t="shared" si="9"/>
        <v>28176</v>
      </c>
      <c r="CK6" s="55" t="str">
        <f>IF(CK8="-","【-】","【"&amp;SUBSTITUTE(TEXT(CK8,"#,##0"),"-","△")&amp;"】")</f>
        <v>【59,287】</v>
      </c>
      <c r="CL6" s="56">
        <f>IF(CL8="-",NA(),CL8)</f>
        <v>6835</v>
      </c>
      <c r="CM6" s="56">
        <f t="shared" ref="CM6:CU6" si="10">IF(CM8="-",NA(),CM8)</f>
        <v>6660</v>
      </c>
      <c r="CN6" s="56">
        <f t="shared" si="10"/>
        <v>6640</v>
      </c>
      <c r="CO6" s="56">
        <f t="shared" si="10"/>
        <v>7030</v>
      </c>
      <c r="CP6" s="56">
        <f t="shared" si="10"/>
        <v>8164</v>
      </c>
      <c r="CQ6" s="56">
        <f t="shared" si="10"/>
        <v>8852</v>
      </c>
      <c r="CR6" s="56">
        <f t="shared" si="10"/>
        <v>9060</v>
      </c>
      <c r="CS6" s="56">
        <f t="shared" si="10"/>
        <v>9135</v>
      </c>
      <c r="CT6" s="56">
        <f t="shared" si="10"/>
        <v>9509</v>
      </c>
      <c r="CU6" s="56">
        <f t="shared" si="10"/>
        <v>9548</v>
      </c>
      <c r="CV6" s="55" t="str">
        <f>IF(CV8="-","【-】","【"&amp;SUBSTITUTE(TEXT(CV8,"#,##0"),"-","△")&amp;"】")</f>
        <v>【17,202】</v>
      </c>
      <c r="CW6" s="55">
        <f>IF(CW8="-",NA(),CW8)</f>
        <v>68.900000000000006</v>
      </c>
      <c r="CX6" s="55">
        <f t="shared" ref="CX6:DF6" si="11">IF(CX8="-",NA(),CX8)</f>
        <v>68.5</v>
      </c>
      <c r="CY6" s="55">
        <f t="shared" si="11"/>
        <v>72.7</v>
      </c>
      <c r="CZ6" s="55">
        <f t="shared" si="11"/>
        <v>72.8</v>
      </c>
      <c r="DA6" s="55">
        <f t="shared" si="11"/>
        <v>72.599999999999994</v>
      </c>
      <c r="DB6" s="55">
        <f t="shared" si="11"/>
        <v>70.3</v>
      </c>
      <c r="DC6" s="55">
        <f t="shared" si="11"/>
        <v>71.099999999999994</v>
      </c>
      <c r="DD6" s="55">
        <f t="shared" si="11"/>
        <v>72</v>
      </c>
      <c r="DE6" s="55">
        <f t="shared" si="11"/>
        <v>77.7</v>
      </c>
      <c r="DF6" s="55">
        <f t="shared" si="11"/>
        <v>75.7</v>
      </c>
      <c r="DG6" s="55" t="str">
        <f>IF(DG8="-","【-】","【"&amp;SUBSTITUTE(TEXT(DG8,"#,##0.0"),"-","△")&amp;"】")</f>
        <v>【56.4】</v>
      </c>
      <c r="DH6" s="55">
        <f>IF(DH8="-",NA(),DH8)</f>
        <v>15.3</v>
      </c>
      <c r="DI6" s="55">
        <f t="shared" ref="DI6:DQ6" si="12">IF(DI8="-",NA(),DI8)</f>
        <v>15</v>
      </c>
      <c r="DJ6" s="55">
        <f t="shared" si="12"/>
        <v>15.9</v>
      </c>
      <c r="DK6" s="55">
        <f t="shared" si="12"/>
        <v>16.5</v>
      </c>
      <c r="DL6" s="55">
        <f t="shared" si="12"/>
        <v>16</v>
      </c>
      <c r="DM6" s="55">
        <f t="shared" si="12"/>
        <v>17</v>
      </c>
      <c r="DN6" s="55">
        <f t="shared" si="12"/>
        <v>16.5</v>
      </c>
      <c r="DO6" s="55">
        <f t="shared" si="12"/>
        <v>16</v>
      </c>
      <c r="DP6" s="55">
        <f t="shared" si="12"/>
        <v>15.7</v>
      </c>
      <c r="DQ6" s="55">
        <f t="shared" si="12"/>
        <v>14.6</v>
      </c>
      <c r="DR6" s="55" t="str">
        <f>IF(DR8="-","【-】","【"&amp;SUBSTITUTE(TEXT(DR8,"#,##0.0"),"-","△")&amp;"】")</f>
        <v>【24.8】</v>
      </c>
      <c r="DS6" s="55">
        <f>IF(DS8="-",NA(),DS8)</f>
        <v>43.3</v>
      </c>
      <c r="DT6" s="55">
        <f t="shared" ref="DT6:EB6" si="13">IF(DT8="-",NA(),DT8)</f>
        <v>46.1</v>
      </c>
      <c r="DU6" s="55">
        <f t="shared" si="13"/>
        <v>48.3</v>
      </c>
      <c r="DV6" s="55">
        <f t="shared" si="13"/>
        <v>50.9</v>
      </c>
      <c r="DW6" s="55">
        <f t="shared" si="13"/>
        <v>49.3</v>
      </c>
      <c r="DX6" s="55">
        <f t="shared" si="13"/>
        <v>53.8</v>
      </c>
      <c r="DY6" s="55">
        <f t="shared" si="13"/>
        <v>56.1</v>
      </c>
      <c r="DZ6" s="55">
        <f t="shared" si="13"/>
        <v>56.4</v>
      </c>
      <c r="EA6" s="55">
        <f t="shared" si="13"/>
        <v>56.9</v>
      </c>
      <c r="EB6" s="55">
        <f t="shared" si="13"/>
        <v>58.3</v>
      </c>
      <c r="EC6" s="55" t="str">
        <f>IF(EC8="-","【-】","【"&amp;SUBSTITUTE(TEXT(EC8,"#,##0.0"),"-","△")&amp;"】")</f>
        <v>【56.0】</v>
      </c>
      <c r="ED6" s="55">
        <f>IF(ED8="-",NA(),ED8)</f>
        <v>74.7</v>
      </c>
      <c r="EE6" s="55">
        <f t="shared" ref="EE6:EM6" si="14">IF(EE8="-",NA(),EE8)</f>
        <v>78.400000000000006</v>
      </c>
      <c r="EF6" s="55">
        <f t="shared" si="14"/>
        <v>80.3</v>
      </c>
      <c r="EG6" s="55">
        <f t="shared" si="14"/>
        <v>82.4</v>
      </c>
      <c r="EH6" s="55">
        <f t="shared" si="14"/>
        <v>71.2</v>
      </c>
      <c r="EI6" s="55">
        <f t="shared" si="14"/>
        <v>71</v>
      </c>
      <c r="EJ6" s="55">
        <f t="shared" si="14"/>
        <v>73.2</v>
      </c>
      <c r="EK6" s="55">
        <f t="shared" si="14"/>
        <v>73.400000000000006</v>
      </c>
      <c r="EL6" s="55">
        <f t="shared" si="14"/>
        <v>72.5</v>
      </c>
      <c r="EM6" s="55">
        <f t="shared" si="14"/>
        <v>72.3</v>
      </c>
      <c r="EN6" s="55" t="str">
        <f>IF(EN8="-","【-】","【"&amp;SUBSTITUTE(TEXT(EN8,"#,##0.0"),"-","△")&amp;"】")</f>
        <v>【70.7】</v>
      </c>
      <c r="EO6" s="56">
        <f>IF(EO8="-",NA(),EO8)</f>
        <v>52127313</v>
      </c>
      <c r="EP6" s="56">
        <f t="shared" ref="EP6:EX6" si="15">IF(EP8="-",NA(),EP8)</f>
        <v>51948850</v>
      </c>
      <c r="EQ6" s="56">
        <f t="shared" si="15"/>
        <v>52273163</v>
      </c>
      <c r="ER6" s="56">
        <f t="shared" si="15"/>
        <v>52877938</v>
      </c>
      <c r="ES6" s="56">
        <f t="shared" si="15"/>
        <v>58070825</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167</v>
      </c>
      <c r="B7" s="53">
        <f t="shared" ref="B7:AH7" si="16">B8</f>
        <v>2021</v>
      </c>
      <c r="C7" s="53">
        <f t="shared" si="16"/>
        <v>83411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指定管理者(利用料金制)</v>
      </c>
      <c r="Q7" s="54">
        <f t="shared" si="16"/>
        <v>7</v>
      </c>
      <c r="R7" s="53" t="str">
        <f t="shared" si="16"/>
        <v>対象</v>
      </c>
      <c r="S7" s="53" t="str">
        <f t="shared" si="16"/>
        <v>ド 訓</v>
      </c>
      <c r="T7" s="53" t="str">
        <f t="shared" si="16"/>
        <v>救</v>
      </c>
      <c r="U7" s="54">
        <f>U8</f>
        <v>38328</v>
      </c>
      <c r="V7" s="54">
        <f>V8</f>
        <v>7202</v>
      </c>
      <c r="W7" s="53" t="str">
        <f>W8</f>
        <v>第２種該当</v>
      </c>
      <c r="X7" s="53" t="str">
        <f t="shared" si="16"/>
        <v>-</v>
      </c>
      <c r="Y7" s="53" t="str">
        <f t="shared" si="16"/>
        <v>７：１</v>
      </c>
      <c r="Z7" s="54">
        <f t="shared" si="16"/>
        <v>40</v>
      </c>
      <c r="AA7" s="54">
        <f t="shared" si="16"/>
        <v>40</v>
      </c>
      <c r="AB7" s="54" t="str">
        <f t="shared" si="16"/>
        <v>-</v>
      </c>
      <c r="AC7" s="54" t="str">
        <f t="shared" si="16"/>
        <v>-</v>
      </c>
      <c r="AD7" s="54" t="str">
        <f t="shared" si="16"/>
        <v>-</v>
      </c>
      <c r="AE7" s="54">
        <f t="shared" si="16"/>
        <v>80</v>
      </c>
      <c r="AF7" s="54">
        <f t="shared" si="16"/>
        <v>40</v>
      </c>
      <c r="AG7" s="54">
        <f t="shared" si="16"/>
        <v>40</v>
      </c>
      <c r="AH7" s="54">
        <f t="shared" si="16"/>
        <v>80</v>
      </c>
      <c r="AI7" s="55">
        <f>AI8</f>
        <v>102.9</v>
      </c>
      <c r="AJ7" s="55">
        <f t="shared" ref="AJ7:AR7" si="17">AJ8</f>
        <v>86</v>
      </c>
      <c r="AK7" s="55">
        <f t="shared" si="17"/>
        <v>100.1</v>
      </c>
      <c r="AL7" s="55">
        <f t="shared" si="17"/>
        <v>101</v>
      </c>
      <c r="AM7" s="55">
        <f t="shared" si="17"/>
        <v>96.4</v>
      </c>
      <c r="AN7" s="55">
        <f t="shared" si="17"/>
        <v>98.2</v>
      </c>
      <c r="AO7" s="55">
        <f t="shared" si="17"/>
        <v>97.5</v>
      </c>
      <c r="AP7" s="55">
        <f t="shared" si="17"/>
        <v>97.7</v>
      </c>
      <c r="AQ7" s="55">
        <f t="shared" si="17"/>
        <v>100.7</v>
      </c>
      <c r="AR7" s="55">
        <f t="shared" si="17"/>
        <v>103.6</v>
      </c>
      <c r="AS7" s="55"/>
      <c r="AT7" s="55">
        <f>AT8</f>
        <v>87.7</v>
      </c>
      <c r="AU7" s="55">
        <f t="shared" ref="AU7:BC7" si="18">AU8</f>
        <v>68.599999999999994</v>
      </c>
      <c r="AV7" s="55">
        <f t="shared" si="18"/>
        <v>79.900000000000006</v>
      </c>
      <c r="AW7" s="55">
        <f t="shared" si="18"/>
        <v>79.8</v>
      </c>
      <c r="AX7" s="55">
        <f t="shared" si="18"/>
        <v>78.8</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78.900000000000006</v>
      </c>
      <c r="BQ7" s="55">
        <f t="shared" ref="BQ7:BY7" si="20">BQ8</f>
        <v>79.8</v>
      </c>
      <c r="BR7" s="55">
        <f t="shared" si="20"/>
        <v>82</v>
      </c>
      <c r="BS7" s="55">
        <f t="shared" si="20"/>
        <v>78.099999999999994</v>
      </c>
      <c r="BT7" s="55">
        <f t="shared" si="20"/>
        <v>71.8</v>
      </c>
      <c r="BU7" s="55">
        <f t="shared" si="20"/>
        <v>67.900000000000006</v>
      </c>
      <c r="BV7" s="55">
        <f t="shared" si="20"/>
        <v>66.900000000000006</v>
      </c>
      <c r="BW7" s="55">
        <f t="shared" si="20"/>
        <v>66.099999999999994</v>
      </c>
      <c r="BX7" s="55">
        <f t="shared" si="20"/>
        <v>62.3</v>
      </c>
      <c r="BY7" s="55">
        <f t="shared" si="20"/>
        <v>62.1</v>
      </c>
      <c r="BZ7" s="55"/>
      <c r="CA7" s="56">
        <f>CA8</f>
        <v>40383</v>
      </c>
      <c r="CB7" s="56">
        <f t="shared" ref="CB7:CJ7" si="21">CB8</f>
        <v>40028</v>
      </c>
      <c r="CC7" s="56">
        <f t="shared" si="21"/>
        <v>41100</v>
      </c>
      <c r="CD7" s="56">
        <f t="shared" si="21"/>
        <v>43614</v>
      </c>
      <c r="CE7" s="56">
        <f t="shared" si="21"/>
        <v>45606</v>
      </c>
      <c r="CF7" s="56">
        <f t="shared" si="21"/>
        <v>25249</v>
      </c>
      <c r="CG7" s="56">
        <f t="shared" si="21"/>
        <v>25711</v>
      </c>
      <c r="CH7" s="56">
        <f t="shared" si="21"/>
        <v>26415</v>
      </c>
      <c r="CI7" s="56">
        <f t="shared" si="21"/>
        <v>27227</v>
      </c>
      <c r="CJ7" s="56">
        <f t="shared" si="21"/>
        <v>28176</v>
      </c>
      <c r="CK7" s="55"/>
      <c r="CL7" s="56">
        <f>CL8</f>
        <v>6835</v>
      </c>
      <c r="CM7" s="56">
        <f t="shared" ref="CM7:CU7" si="22">CM8</f>
        <v>6660</v>
      </c>
      <c r="CN7" s="56">
        <f t="shared" si="22"/>
        <v>6640</v>
      </c>
      <c r="CO7" s="56">
        <f t="shared" si="22"/>
        <v>7030</v>
      </c>
      <c r="CP7" s="56">
        <f t="shared" si="22"/>
        <v>8164</v>
      </c>
      <c r="CQ7" s="56">
        <f t="shared" si="22"/>
        <v>8852</v>
      </c>
      <c r="CR7" s="56">
        <f t="shared" si="22"/>
        <v>9060</v>
      </c>
      <c r="CS7" s="56">
        <f t="shared" si="22"/>
        <v>9135</v>
      </c>
      <c r="CT7" s="56">
        <f t="shared" si="22"/>
        <v>9509</v>
      </c>
      <c r="CU7" s="56">
        <f t="shared" si="22"/>
        <v>9548</v>
      </c>
      <c r="CV7" s="55"/>
      <c r="CW7" s="55">
        <f>CW8</f>
        <v>68.900000000000006</v>
      </c>
      <c r="CX7" s="55">
        <f t="shared" ref="CX7:DF7" si="23">CX8</f>
        <v>68.5</v>
      </c>
      <c r="CY7" s="55">
        <f t="shared" si="23"/>
        <v>72.7</v>
      </c>
      <c r="CZ7" s="55">
        <f t="shared" si="23"/>
        <v>72.8</v>
      </c>
      <c r="DA7" s="55">
        <f t="shared" si="23"/>
        <v>72.599999999999994</v>
      </c>
      <c r="DB7" s="55">
        <f t="shared" si="23"/>
        <v>70.3</v>
      </c>
      <c r="DC7" s="55">
        <f t="shared" si="23"/>
        <v>71.099999999999994</v>
      </c>
      <c r="DD7" s="55">
        <f t="shared" si="23"/>
        <v>72</v>
      </c>
      <c r="DE7" s="55">
        <f t="shared" si="23"/>
        <v>77.7</v>
      </c>
      <c r="DF7" s="55">
        <f t="shared" si="23"/>
        <v>75.7</v>
      </c>
      <c r="DG7" s="55"/>
      <c r="DH7" s="55">
        <f>DH8</f>
        <v>15.3</v>
      </c>
      <c r="DI7" s="55">
        <f t="shared" ref="DI7:DQ7" si="24">DI8</f>
        <v>15</v>
      </c>
      <c r="DJ7" s="55">
        <f t="shared" si="24"/>
        <v>15.9</v>
      </c>
      <c r="DK7" s="55">
        <f t="shared" si="24"/>
        <v>16.5</v>
      </c>
      <c r="DL7" s="55">
        <f t="shared" si="24"/>
        <v>16</v>
      </c>
      <c r="DM7" s="55">
        <f t="shared" si="24"/>
        <v>17</v>
      </c>
      <c r="DN7" s="55">
        <f t="shared" si="24"/>
        <v>16.5</v>
      </c>
      <c r="DO7" s="55">
        <f t="shared" si="24"/>
        <v>16</v>
      </c>
      <c r="DP7" s="55">
        <f t="shared" si="24"/>
        <v>15.7</v>
      </c>
      <c r="DQ7" s="55">
        <f t="shared" si="24"/>
        <v>14.6</v>
      </c>
      <c r="DR7" s="55"/>
      <c r="DS7" s="55">
        <f>DS8</f>
        <v>43.3</v>
      </c>
      <c r="DT7" s="55">
        <f t="shared" ref="DT7:EB7" si="25">DT8</f>
        <v>46.1</v>
      </c>
      <c r="DU7" s="55">
        <f t="shared" si="25"/>
        <v>48.3</v>
      </c>
      <c r="DV7" s="55">
        <f t="shared" si="25"/>
        <v>50.9</v>
      </c>
      <c r="DW7" s="55">
        <f t="shared" si="25"/>
        <v>49.3</v>
      </c>
      <c r="DX7" s="55">
        <f t="shared" si="25"/>
        <v>53.8</v>
      </c>
      <c r="DY7" s="55">
        <f t="shared" si="25"/>
        <v>56.1</v>
      </c>
      <c r="DZ7" s="55">
        <f t="shared" si="25"/>
        <v>56.4</v>
      </c>
      <c r="EA7" s="55">
        <f t="shared" si="25"/>
        <v>56.9</v>
      </c>
      <c r="EB7" s="55">
        <f t="shared" si="25"/>
        <v>58.3</v>
      </c>
      <c r="EC7" s="55"/>
      <c r="ED7" s="55">
        <f>ED8</f>
        <v>74.7</v>
      </c>
      <c r="EE7" s="55">
        <f t="shared" ref="EE7:EM7" si="26">EE8</f>
        <v>78.400000000000006</v>
      </c>
      <c r="EF7" s="55">
        <f t="shared" si="26"/>
        <v>80.3</v>
      </c>
      <c r="EG7" s="55">
        <f t="shared" si="26"/>
        <v>82.4</v>
      </c>
      <c r="EH7" s="55">
        <f t="shared" si="26"/>
        <v>71.2</v>
      </c>
      <c r="EI7" s="55">
        <f t="shared" si="26"/>
        <v>71</v>
      </c>
      <c r="EJ7" s="55">
        <f t="shared" si="26"/>
        <v>73.2</v>
      </c>
      <c r="EK7" s="55">
        <f t="shared" si="26"/>
        <v>73.400000000000006</v>
      </c>
      <c r="EL7" s="55">
        <f t="shared" si="26"/>
        <v>72.5</v>
      </c>
      <c r="EM7" s="55">
        <f t="shared" si="26"/>
        <v>72.3</v>
      </c>
      <c r="EN7" s="55"/>
      <c r="EO7" s="56">
        <f>EO8</f>
        <v>52127313</v>
      </c>
      <c r="EP7" s="56">
        <f t="shared" ref="EP7:EX7" si="27">EP8</f>
        <v>51948850</v>
      </c>
      <c r="EQ7" s="56">
        <f t="shared" si="27"/>
        <v>52273163</v>
      </c>
      <c r="ER7" s="56">
        <f t="shared" si="27"/>
        <v>52877938</v>
      </c>
      <c r="ES7" s="56">
        <f t="shared" si="27"/>
        <v>58070825</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83411</v>
      </c>
      <c r="D8" s="58">
        <v>46</v>
      </c>
      <c r="E8" s="58">
        <v>6</v>
      </c>
      <c r="F8" s="58">
        <v>0</v>
      </c>
      <c r="G8" s="58">
        <v>1</v>
      </c>
      <c r="H8" s="58" t="s">
        <v>168</v>
      </c>
      <c r="I8" s="58" t="s">
        <v>169</v>
      </c>
      <c r="J8" s="58" t="s">
        <v>170</v>
      </c>
      <c r="K8" s="58" t="s">
        <v>171</v>
      </c>
      <c r="L8" s="58" t="s">
        <v>172</v>
      </c>
      <c r="M8" s="58" t="s">
        <v>173</v>
      </c>
      <c r="N8" s="58" t="s">
        <v>174</v>
      </c>
      <c r="O8" s="58" t="s">
        <v>175</v>
      </c>
      <c r="P8" s="58" t="s">
        <v>176</v>
      </c>
      <c r="Q8" s="59">
        <v>7</v>
      </c>
      <c r="R8" s="58" t="s">
        <v>177</v>
      </c>
      <c r="S8" s="58" t="s">
        <v>178</v>
      </c>
      <c r="T8" s="58" t="s">
        <v>179</v>
      </c>
      <c r="U8" s="59">
        <v>38328</v>
      </c>
      <c r="V8" s="59">
        <v>7202</v>
      </c>
      <c r="W8" s="58" t="s">
        <v>180</v>
      </c>
      <c r="X8" s="58" t="s">
        <v>39</v>
      </c>
      <c r="Y8" s="60" t="s">
        <v>181</v>
      </c>
      <c r="Z8" s="59">
        <v>40</v>
      </c>
      <c r="AA8" s="59">
        <v>40</v>
      </c>
      <c r="AB8" s="59" t="s">
        <v>39</v>
      </c>
      <c r="AC8" s="59" t="s">
        <v>39</v>
      </c>
      <c r="AD8" s="59" t="s">
        <v>39</v>
      </c>
      <c r="AE8" s="59">
        <v>80</v>
      </c>
      <c r="AF8" s="59">
        <v>40</v>
      </c>
      <c r="AG8" s="59">
        <v>40</v>
      </c>
      <c r="AH8" s="59">
        <v>80</v>
      </c>
      <c r="AI8" s="61">
        <v>102.9</v>
      </c>
      <c r="AJ8" s="61">
        <v>86</v>
      </c>
      <c r="AK8" s="61">
        <v>100.1</v>
      </c>
      <c r="AL8" s="61">
        <v>101</v>
      </c>
      <c r="AM8" s="61">
        <v>96.4</v>
      </c>
      <c r="AN8" s="61">
        <v>98.2</v>
      </c>
      <c r="AO8" s="61">
        <v>97.5</v>
      </c>
      <c r="AP8" s="61">
        <v>97.7</v>
      </c>
      <c r="AQ8" s="61">
        <v>100.7</v>
      </c>
      <c r="AR8" s="61">
        <v>103.6</v>
      </c>
      <c r="AS8" s="61">
        <v>106.2</v>
      </c>
      <c r="AT8" s="61">
        <v>87.7</v>
      </c>
      <c r="AU8" s="61">
        <v>68.599999999999994</v>
      </c>
      <c r="AV8" s="61">
        <v>79.900000000000006</v>
      </c>
      <c r="AW8" s="61">
        <v>79.8</v>
      </c>
      <c r="AX8" s="61">
        <v>78.8</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78.900000000000006</v>
      </c>
      <c r="BQ8" s="61">
        <v>79.8</v>
      </c>
      <c r="BR8" s="61">
        <v>82</v>
      </c>
      <c r="BS8" s="61">
        <v>78.099999999999994</v>
      </c>
      <c r="BT8" s="61">
        <v>71.8</v>
      </c>
      <c r="BU8" s="61">
        <v>67.900000000000006</v>
      </c>
      <c r="BV8" s="61">
        <v>66.900000000000006</v>
      </c>
      <c r="BW8" s="61">
        <v>66.099999999999994</v>
      </c>
      <c r="BX8" s="61">
        <v>62.3</v>
      </c>
      <c r="BY8" s="61">
        <v>62.1</v>
      </c>
      <c r="BZ8" s="61">
        <v>67.099999999999994</v>
      </c>
      <c r="CA8" s="62">
        <v>40383</v>
      </c>
      <c r="CB8" s="62">
        <v>40028</v>
      </c>
      <c r="CC8" s="62">
        <v>41100</v>
      </c>
      <c r="CD8" s="62">
        <v>43614</v>
      </c>
      <c r="CE8" s="62">
        <v>45606</v>
      </c>
      <c r="CF8" s="62">
        <v>25249</v>
      </c>
      <c r="CG8" s="62">
        <v>25711</v>
      </c>
      <c r="CH8" s="62">
        <v>26415</v>
      </c>
      <c r="CI8" s="62">
        <v>27227</v>
      </c>
      <c r="CJ8" s="62">
        <v>28176</v>
      </c>
      <c r="CK8" s="61">
        <v>59287</v>
      </c>
      <c r="CL8" s="62">
        <v>6835</v>
      </c>
      <c r="CM8" s="62">
        <v>6660</v>
      </c>
      <c r="CN8" s="62">
        <v>6640</v>
      </c>
      <c r="CO8" s="62">
        <v>7030</v>
      </c>
      <c r="CP8" s="62">
        <v>8164</v>
      </c>
      <c r="CQ8" s="62">
        <v>8852</v>
      </c>
      <c r="CR8" s="62">
        <v>9060</v>
      </c>
      <c r="CS8" s="62">
        <v>9135</v>
      </c>
      <c r="CT8" s="62">
        <v>9509</v>
      </c>
      <c r="CU8" s="62">
        <v>9548</v>
      </c>
      <c r="CV8" s="61">
        <v>17202</v>
      </c>
      <c r="CW8" s="62">
        <v>68.900000000000006</v>
      </c>
      <c r="CX8" s="62">
        <v>68.5</v>
      </c>
      <c r="CY8" s="62">
        <v>72.7</v>
      </c>
      <c r="CZ8" s="62">
        <v>72.8</v>
      </c>
      <c r="DA8" s="62">
        <v>72.599999999999994</v>
      </c>
      <c r="DB8" s="62">
        <v>70.3</v>
      </c>
      <c r="DC8" s="62">
        <v>71.099999999999994</v>
      </c>
      <c r="DD8" s="62">
        <v>72</v>
      </c>
      <c r="DE8" s="62">
        <v>77.7</v>
      </c>
      <c r="DF8" s="62">
        <v>75.7</v>
      </c>
      <c r="DG8" s="62">
        <v>56.4</v>
      </c>
      <c r="DH8" s="62">
        <v>15.3</v>
      </c>
      <c r="DI8" s="62">
        <v>15</v>
      </c>
      <c r="DJ8" s="62">
        <v>15.9</v>
      </c>
      <c r="DK8" s="62">
        <v>16.5</v>
      </c>
      <c r="DL8" s="62">
        <v>16</v>
      </c>
      <c r="DM8" s="62">
        <v>17</v>
      </c>
      <c r="DN8" s="62">
        <v>16.5</v>
      </c>
      <c r="DO8" s="62">
        <v>16</v>
      </c>
      <c r="DP8" s="62">
        <v>15.7</v>
      </c>
      <c r="DQ8" s="62">
        <v>14.6</v>
      </c>
      <c r="DR8" s="62">
        <v>24.8</v>
      </c>
      <c r="DS8" s="61">
        <v>43.3</v>
      </c>
      <c r="DT8" s="61">
        <v>46.1</v>
      </c>
      <c r="DU8" s="61">
        <v>48.3</v>
      </c>
      <c r="DV8" s="61">
        <v>50.9</v>
      </c>
      <c r="DW8" s="61">
        <v>49.3</v>
      </c>
      <c r="DX8" s="61">
        <v>53.8</v>
      </c>
      <c r="DY8" s="61">
        <v>56.1</v>
      </c>
      <c r="DZ8" s="61">
        <v>56.4</v>
      </c>
      <c r="EA8" s="61">
        <v>56.9</v>
      </c>
      <c r="EB8" s="61">
        <v>58.3</v>
      </c>
      <c r="EC8" s="61">
        <v>56</v>
      </c>
      <c r="ED8" s="61">
        <v>74.7</v>
      </c>
      <c r="EE8" s="61">
        <v>78.400000000000006</v>
      </c>
      <c r="EF8" s="61">
        <v>80.3</v>
      </c>
      <c r="EG8" s="61">
        <v>82.4</v>
      </c>
      <c r="EH8" s="61">
        <v>71.2</v>
      </c>
      <c r="EI8" s="61">
        <v>71</v>
      </c>
      <c r="EJ8" s="61">
        <v>73.2</v>
      </c>
      <c r="EK8" s="61">
        <v>73.400000000000006</v>
      </c>
      <c r="EL8" s="61">
        <v>72.5</v>
      </c>
      <c r="EM8" s="61">
        <v>72.3</v>
      </c>
      <c r="EN8" s="61">
        <v>70.7</v>
      </c>
      <c r="EO8" s="62">
        <v>52127313</v>
      </c>
      <c r="EP8" s="62">
        <v>51948850</v>
      </c>
      <c r="EQ8" s="62">
        <v>52273163</v>
      </c>
      <c r="ER8" s="62">
        <v>52877938</v>
      </c>
      <c r="ES8" s="62">
        <v>58070825</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2022-12-01T02:18:59Z</dcterms:created>
  <dcterms:modified xsi:type="dcterms:W3CDTF">2023-01-25T23:50:19Z</dcterms:modified>
  <cp:category/>
</cp:coreProperties>
</file>