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福祉＿地域医療\保年＿地域医療\00病院事業会計\07経営分析\20240122経営分析\03_東海村\"/>
    </mc:Choice>
  </mc:AlternateContent>
  <xr:revisionPtr revIDLastSave="0" documentId="13_ncr:1_{927A3D30-2670-4E09-934A-EC4485835D5D}" xr6:coauthVersionLast="47" xr6:coauthVersionMax="47" xr10:uidLastSave="{00000000-0000-0000-0000-000000000000}"/>
  <workbookProtection workbookAlgorithmName="SHA-512" workbookHashValue="/t1N1wjL59dLazdh6n/6D9T54nPWFoi1cQ/kDRC+ByLNHrw7zHXhKlyjhxx9EculIneWLG9uwyL0a0WEurpM4w==" workbookSaltValue="jQT7noW9OBGkfnzJi8gdU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JB80" i="4" s="1"/>
  <c r="EW7" i="5"/>
  <c r="IM80" i="4" s="1"/>
  <c r="EV7" i="5"/>
  <c r="EU7" i="5"/>
  <c r="HI80" i="4" s="1"/>
  <c r="ET7" i="5"/>
  <c r="GT80" i="4" s="1"/>
  <c r="ES7" i="5"/>
  <c r="ER7" i="5"/>
  <c r="EQ7" i="5"/>
  <c r="EP7" i="5"/>
  <c r="EO7" i="5"/>
  <c r="GT79" i="4" s="1"/>
  <c r="EM7" i="5"/>
  <c r="EL7" i="5"/>
  <c r="EK7" i="5"/>
  <c r="EJ7" i="5"/>
  <c r="EI7" i="5"/>
  <c r="EH7" i="5"/>
  <c r="FO79" i="4" s="1"/>
  <c r="EG7" i="5"/>
  <c r="EZ79" i="4" s="1"/>
  <c r="EF7" i="5"/>
  <c r="EE7" i="5"/>
  <c r="ED7" i="5"/>
  <c r="EB7" i="5"/>
  <c r="EA7" i="5"/>
  <c r="DZ7" i="5"/>
  <c r="AT80" i="4" s="1"/>
  <c r="DY7" i="5"/>
  <c r="AE80" i="4" s="1"/>
  <c r="DX7" i="5"/>
  <c r="P80" i="4" s="1"/>
  <c r="DW7" i="5"/>
  <c r="BX79" i="4" s="1"/>
  <c r="DV7" i="5"/>
  <c r="DU7" i="5"/>
  <c r="DT7" i="5"/>
  <c r="AE79" i="4" s="1"/>
  <c r="DS7" i="5"/>
  <c r="DQ7" i="5"/>
  <c r="DP7" i="5"/>
  <c r="LY56" i="4" s="1"/>
  <c r="DO7" i="5"/>
  <c r="LJ56" i="4" s="1"/>
  <c r="DN7" i="5"/>
  <c r="KU56" i="4" s="1"/>
  <c r="DM7" i="5"/>
  <c r="KF56" i="4" s="1"/>
  <c r="DL7" i="5"/>
  <c r="DK7" i="5"/>
  <c r="DJ7" i="5"/>
  <c r="LJ55" i="4" s="1"/>
  <c r="DI7" i="5"/>
  <c r="DH7" i="5"/>
  <c r="DF7" i="5"/>
  <c r="IZ56" i="4" s="1"/>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CC7" i="5"/>
  <c r="AT55" i="4" s="1"/>
  <c r="CB7" i="5"/>
  <c r="AE55" i="4" s="1"/>
  <c r="CA7" i="5"/>
  <c r="P55" i="4" s="1"/>
  <c r="BY7" i="5"/>
  <c r="MN34" i="4" s="1"/>
  <c r="BX7" i="5"/>
  <c r="LY34" i="4" s="1"/>
  <c r="BW7" i="5"/>
  <c r="LJ34" i="4" s="1"/>
  <c r="BV7" i="5"/>
  <c r="KU34" i="4" s="1"/>
  <c r="BU7" i="5"/>
  <c r="BT7" i="5"/>
  <c r="BS7" i="5"/>
  <c r="LY33" i="4" s="1"/>
  <c r="BR7" i="5"/>
  <c r="BQ7" i="5"/>
  <c r="BP7" i="5"/>
  <c r="BN7" i="5"/>
  <c r="BM7" i="5"/>
  <c r="BL7" i="5"/>
  <c r="BK7" i="5"/>
  <c r="HG34" i="4" s="1"/>
  <c r="BJ7" i="5"/>
  <c r="GR34" i="4" s="1"/>
  <c r="BI7" i="5"/>
  <c r="IZ33" i="4" s="1"/>
  <c r="BH7" i="5"/>
  <c r="BG7" i="5"/>
  <c r="BF7" i="5"/>
  <c r="BE7" i="5"/>
  <c r="BC7" i="5"/>
  <c r="BB7" i="5"/>
  <c r="BA7" i="5"/>
  <c r="AZ7" i="5"/>
  <c r="AY7" i="5"/>
  <c r="AX7" i="5"/>
  <c r="FL33" i="4" s="1"/>
  <c r="AW7" i="5"/>
  <c r="EW33" i="4" s="1"/>
  <c r="AV7" i="5"/>
  <c r="EH33" i="4" s="1"/>
  <c r="AU7" i="5"/>
  <c r="DS33" i="4" s="1"/>
  <c r="AT7" i="5"/>
  <c r="DD33" i="4" s="1"/>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JW8" i="4" s="1"/>
  <c r="Z6" i="5"/>
  <c r="ID8" i="4" s="1"/>
  <c r="Y6" i="5"/>
  <c r="X6" i="5"/>
  <c r="W6" i="5"/>
  <c r="CN12" i="4" s="1"/>
  <c r="V6" i="5"/>
  <c r="AU12" i="4" s="1"/>
  <c r="U6" i="5"/>
  <c r="B12" i="4" s="1"/>
  <c r="T6" i="5"/>
  <c r="S6" i="5"/>
  <c r="R6" i="5"/>
  <c r="Q6" i="5"/>
  <c r="AU10" i="4" s="1"/>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C90" i="4"/>
  <c r="B90" i="4"/>
  <c r="MO80" i="4"/>
  <c r="LZ80" i="4"/>
  <c r="KV80" i="4"/>
  <c r="KG80" i="4"/>
  <c r="HX80" i="4"/>
  <c r="FO80" i="4"/>
  <c r="EZ80" i="4"/>
  <c r="EK80" i="4"/>
  <c r="DV80" i="4"/>
  <c r="DG80" i="4"/>
  <c r="BX80" i="4"/>
  <c r="BI80" i="4"/>
  <c r="MO79" i="4"/>
  <c r="LZ79" i="4"/>
  <c r="LK79" i="4"/>
  <c r="KV79" i="4"/>
  <c r="KG79" i="4"/>
  <c r="JB79" i="4"/>
  <c r="IM79" i="4"/>
  <c r="HX79" i="4"/>
  <c r="HI79" i="4"/>
  <c r="EK79" i="4"/>
  <c r="DV79" i="4"/>
  <c r="DG79" i="4"/>
  <c r="BI79" i="4"/>
  <c r="AT79" i="4"/>
  <c r="P79" i="4"/>
  <c r="MN56" i="4"/>
  <c r="IK56" i="4"/>
  <c r="HV56" i="4"/>
  <c r="HG56" i="4"/>
  <c r="GR56" i="4"/>
  <c r="FL56" i="4"/>
  <c r="EW56" i="4"/>
  <c r="EH56" i="4"/>
  <c r="DS56" i="4"/>
  <c r="DD56" i="4"/>
  <c r="AT56" i="4"/>
  <c r="AE56" i="4"/>
  <c r="P56" i="4"/>
  <c r="MN55" i="4"/>
  <c r="LY55" i="4"/>
  <c r="KU55" i="4"/>
  <c r="KF55" i="4"/>
  <c r="FL55" i="4"/>
  <c r="EW55" i="4"/>
  <c r="EH55" i="4"/>
  <c r="DS55" i="4"/>
  <c r="BX55" i="4"/>
  <c r="BI55" i="4"/>
  <c r="KF34" i="4"/>
  <c r="IZ34" i="4"/>
  <c r="IK34" i="4"/>
  <c r="HV34" i="4"/>
  <c r="FL34" i="4"/>
  <c r="EW34" i="4"/>
  <c r="EH34" i="4"/>
  <c r="DS34" i="4"/>
  <c r="DD34" i="4"/>
  <c r="BX34" i="4"/>
  <c r="BI34" i="4"/>
  <c r="AT34" i="4"/>
  <c r="AE34" i="4"/>
  <c r="P34" i="4"/>
  <c r="MN33" i="4"/>
  <c r="LJ33" i="4"/>
  <c r="KU33" i="4"/>
  <c r="KF33" i="4"/>
  <c r="IK33" i="4"/>
  <c r="HV33" i="4"/>
  <c r="HG33" i="4"/>
  <c r="GR33" i="4"/>
  <c r="LP12" i="4"/>
  <c r="JW12" i="4"/>
  <c r="FZ12" i="4"/>
  <c r="EG12" i="4"/>
  <c r="FZ10" i="4"/>
  <c r="EG10" i="4"/>
  <c r="CN10" i="4"/>
  <c r="B10" i="4"/>
  <c r="LP8" i="4"/>
  <c r="CN8" i="4"/>
  <c r="AU8" i="4"/>
  <c r="B8" i="4"/>
  <c r="B6" i="4"/>
  <c r="IZ54" i="4" l="1"/>
  <c r="IZ32" i="4"/>
  <c r="FO78" i="4"/>
  <c r="FL54" i="4"/>
  <c r="FL32" i="4"/>
  <c r="BX78" i="4"/>
  <c r="BX54" i="4"/>
  <c r="BX32" i="4"/>
  <c r="MO78" i="4"/>
  <c r="MN54" i="4"/>
  <c r="MN32" i="4"/>
  <c r="JB78" i="4"/>
  <c r="C11" i="5"/>
  <c r="D11" i="5"/>
  <c r="E11" i="5"/>
  <c r="B11" i="5"/>
  <c r="GT78" i="4" l="1"/>
  <c r="DG78" i="4"/>
  <c r="DD54" i="4"/>
  <c r="DD32" i="4"/>
  <c r="P54" i="4"/>
  <c r="P32" i="4"/>
  <c r="P78" i="4"/>
  <c r="KG78" i="4"/>
  <c r="KF54" i="4"/>
  <c r="KF32" i="4"/>
  <c r="GR54" i="4"/>
  <c r="GR32" i="4"/>
  <c r="LZ78" i="4"/>
  <c r="IM78" i="4"/>
  <c r="IK54" i="4"/>
  <c r="IK32" i="4"/>
  <c r="EW32" i="4"/>
  <c r="EZ78" i="4"/>
  <c r="EW54" i="4"/>
  <c r="BI78" i="4"/>
  <c r="BI54" i="4"/>
  <c r="BI32" i="4"/>
  <c r="LY54" i="4"/>
  <c r="LY32" i="4"/>
  <c r="AT78" i="4"/>
  <c r="LK78" i="4"/>
  <c r="LJ54" i="4"/>
  <c r="LJ32" i="4"/>
  <c r="HX78" i="4"/>
  <c r="HV54" i="4"/>
  <c r="HV32" i="4"/>
  <c r="EK78" i="4"/>
  <c r="EH54" i="4"/>
  <c r="EH32" i="4"/>
  <c r="AT54" i="4"/>
  <c r="AT32" i="4"/>
  <c r="DS54" i="4"/>
  <c r="DS32" i="4"/>
  <c r="AE78" i="4"/>
  <c r="AE54" i="4"/>
  <c r="AE32" i="4"/>
  <c r="KU32" i="4"/>
  <c r="KV78" i="4"/>
  <c r="KU54" i="4"/>
  <c r="HI78" i="4"/>
  <c r="HG54" i="4"/>
  <c r="HG32" i="4"/>
  <c r="DV78"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<sst xmlns="http://schemas.openxmlformats.org/spreadsheetml/2006/main" count="341" uniqueCount="188">
  <si>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</si>
  <si>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</si>
  <si>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</si>
  <si>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</si>
  <si>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</si>
  <si>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</si>
  <si>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</si>
  <si>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</si>
  <si>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</si>
  <si>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</si>
  <si>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</si>
  <si>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</si>
  <si>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</si>
  <si>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</si>
  <si>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</si>
  <si>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</si>
  <si>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</si>
  <si>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</si>
  <si>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</si>
  <si>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</si>
  <si>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</si>
  <si>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</si>
  <si>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</si>
  <si>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</si>
  <si>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</si>
  <si>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</si>
  <si>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</si>
  <si>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</si>
  <si>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</si>
  <si>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</si>
  <si>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</si>
  <si>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</si>
  <si>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</si>
  <si>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</si>
  <si>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</si>
  <si>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</si>
  <si>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</si>
  <si>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</si>
  <si>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</si>
  <si>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</si>
  <si>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</si>
  <si>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</si>
  <si>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</si>
  <si>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</si>
  <si>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</si>
  <si>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</si>
  <si>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</si>
  <si>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</si>
  <si>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</si>
  <si>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</si>
  <si>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</si>
  <si>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</si>
  <si>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</si>
  <si>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</si>
  <si>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</si>
  <si>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</si>
  <si>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</si>
  <si>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</si>
  <si>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</si>
  <si>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</si>
  <si>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</si>
  <si>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</si>
  <si>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</si>
  <si>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</si>
  <si>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</si>
  <si>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</si>
  <si>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</si>
  <si>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</si>
  <si>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</si>
  <si>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</si>
  <si>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</si>
  <si>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</si>
  <si>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</si>
  <si>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</si>
  <si>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</si>
  <si>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</si>
  <si>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</si>
  <si>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</si>
  <si>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</si>
  <si>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</si>
  <si>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</si>
  <si>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</si>
  <si>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</si>
  <si>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</si>
  <si>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</si>
  <si>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</si>
  <si>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</si>
  <si>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</si>
  <si>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</si>
  <si>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</si>
  <si>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</si>
  <si>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</si>
  <si>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</si>
  <si>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</si>
  <si>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</si>
  <si>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</si>
  <si>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</si>
  <si>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</si>
  <si>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</si>
  <si>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</si>
  <si>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</si>
  <si>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</si>
  <si>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</si>
  <si>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</si>
  <si>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</si>
  <si>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</si>
  <si>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</si>
  <si>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</si>
  <si>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</si>
  <si>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</si>
  <si>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</si>
  <si>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</si>
  <si>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</si>
  <si>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</si>
  <si>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</si>
  <si>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</si>
  <si>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</si>
  <si>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</si>
  <si>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</si>
  <si>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</si>
  <si>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</si>
  <si>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</si>
  <si>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</si>
  <si>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</si>
  <si>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</si>
  <si>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</si>
  <si>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</si>
  <si>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</si>
  <si>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</si>
  <si>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</si>
  <si>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</si>
  <si>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</si>
  <si>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</si>
  <si>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</si>
  <si>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</si>
  <si>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</si>
  <si>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</si>
  <si>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</si>
  <si>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</si>
  <si>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</si>
  <si>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</si>
  <si>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</si>
  <si>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</si>
  <si>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</si>
  <si>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</si>
  <si>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</si>
  <si>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</si>
  <si>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</si>
  <si>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</si>
  <si>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</si>
  <si>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</si>
  <si>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</si>
  <si>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</si>
  <si>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</si>
  <si>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</si>
  <si>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</si>
  <si>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</si>
  <si>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</si>
  <si>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</si>
  <si>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</si>
  <si>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</si>
  <si>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</si>
  <si>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</si>
  <si>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</si>
  <si>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</si>
  <si>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</si>
  <si>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</si>
  <si>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</si>
  <si>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</si>
  <si>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</si>
  <si>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</si>
  <si>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</si>
  <si>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</si>
  <si>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</si>
  <si>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</si>
  <si>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</si>
  <si>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</si>
  <si>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</si>
  <si>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</si>
  <si>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</si>
  <si>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</si>
  <si>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</si>
  <si>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</si>
  <si>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</si>
  <si>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</si>
  <si>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t>　平成30年度に利用料金制に移行したため，経常収支比率及び医業収支比率が低くなったが，令和元年度以降は復調しており，健全な経営が行われていた。令和4年度は新型コロナウイルス感染症の流行による落ち込みから回復し，経常収支比率は100%を上回り，医業収支比率も大きく回復した。また，空調等の大規模改修が5カ年計画となっており，老朽化率が下がっていく予定である。
　また，病床利用率及び入院患者1人1日当たり収益が高い値で推移していることから，概ね効率的な運営ができている。</t>
    <rPh sb="71" eb="73">
      <t>レイワ</t>
    </rPh>
    <rPh sb="74" eb="76">
      <t>ネンド</t>
    </rPh>
    <rPh sb="77" eb="79">
      <t>シンガタ</t>
    </rPh>
    <rPh sb="86" eb="89">
      <t>カンセンショウ</t>
    </rPh>
    <rPh sb="90" eb="92">
      <t>リュウコウ</t>
    </rPh>
    <rPh sb="95" eb="96">
      <t>オ</t>
    </rPh>
    <rPh sb="97" eb="98">
      <t>コ</t>
    </rPh>
    <rPh sb="101" eb="103">
      <t>カイフク</t>
    </rPh>
    <rPh sb="105" eb="111">
      <t>ケイジョウシュウシヒリツ</t>
    </rPh>
    <rPh sb="117" eb="119">
      <t>ウワマワ</t>
    </rPh>
    <rPh sb="121" eb="127">
      <t>イギョウシュウシヒリツ</t>
    </rPh>
    <rPh sb="128" eb="129">
      <t>オオ</t>
    </rPh>
    <rPh sb="131" eb="133">
      <t>カイフク</t>
    </rPh>
    <rPh sb="139" eb="142">
      <t>クウチョウトウ</t>
    </rPh>
    <rPh sb="143" eb="148">
      <t>ダイキボカイシュウ</t>
    </rPh>
    <rPh sb="151" eb="154">
      <t>ネンケイカク</t>
    </rPh>
    <rPh sb="161" eb="165">
      <t>ロウキュウカリツ</t>
    </rPh>
    <rPh sb="166" eb="167">
      <t>サ</t>
    </rPh>
    <rPh sb="172" eb="174">
      <t>ヨテイ</t>
    </rPh>
    <phoneticPr fontId="5"/>
  </si>
  <si>
    <r>
      <t>　経常収支比率は，料金収受方法を代行制から利用料金制に移行したことで収支のバランスが崩れた平成30年度及び新型コロナウイルス感染症の影響が大きかった令和3年度以外は,100%を超えており,健全な経営が行われている｡
　日頃から地域住民に受診習慣があることや定期的に受診する患者が多いことが疾病予防につながっているため，類似病院平均値と比較し，外来患者1人1日当たり収益が低い値となっている。
　職員給与費対医業収益比率は，退職等により常勤医師が不足している状況で，非常勤医師を多く雇用し対応していることから，令和元年度以降</t>
    </r>
    <r>
      <rPr>
        <sz val="10.5"/>
        <rFont val="ＭＳ ゴシック"/>
        <family val="3"/>
        <charset val="128"/>
      </rPr>
      <t>，70%を上回る数値となっていたが，収益確保や経費削減により，令和4年度は70%を下回った。
　また，整</t>
    </r>
    <r>
      <rPr>
        <sz val="10.5"/>
        <color theme="1"/>
        <rFont val="ＭＳ ゴシック"/>
        <family val="3"/>
        <charset val="128"/>
      </rPr>
      <t>形外科での手術件数が多いことから材料費対医業収支比率が平均値より高い数値となっている。</t>
    </r>
    <rPh sb="1" eb="3">
      <t>ケイジョウ</t>
    </rPh>
    <rPh sb="3" eb="5">
      <t>シュウシ</t>
    </rPh>
    <rPh sb="5" eb="7">
      <t>ヒリツ</t>
    </rPh>
    <rPh sb="9" eb="13">
      <t>リョウキンシュウジュ</t>
    </rPh>
    <rPh sb="13" eb="15">
      <t>ホウホウ</t>
    </rPh>
    <rPh sb="16" eb="18">
      <t>ダイコウ</t>
    </rPh>
    <rPh sb="18" eb="19">
      <t>セイ</t>
    </rPh>
    <rPh sb="21" eb="23">
      <t>リヨウ</t>
    </rPh>
    <rPh sb="23" eb="25">
      <t>リョウキン</t>
    </rPh>
    <rPh sb="25" eb="26">
      <t>セイ</t>
    </rPh>
    <rPh sb="27" eb="29">
      <t>イコウ</t>
    </rPh>
    <rPh sb="34" eb="36">
      <t>シュウシ</t>
    </rPh>
    <rPh sb="42" eb="43">
      <t>クズ</t>
    </rPh>
    <rPh sb="45" eb="47">
      <t>ヘイセイ</t>
    </rPh>
    <rPh sb="49" eb="51">
      <t>ネンド</t>
    </rPh>
    <rPh sb="51" eb="52">
      <t>オヨ</t>
    </rPh>
    <rPh sb="53" eb="55">
      <t>シンガタ</t>
    </rPh>
    <rPh sb="62" eb="65">
      <t>カンセンショウ</t>
    </rPh>
    <rPh sb="66" eb="68">
      <t>エイキョウ</t>
    </rPh>
    <rPh sb="69" eb="70">
      <t>オオ</t>
    </rPh>
    <rPh sb="74" eb="76">
      <t>レイワ</t>
    </rPh>
    <rPh sb="77" eb="79">
      <t>ネンド</t>
    </rPh>
    <rPh sb="79" eb="81">
      <t>イガイ</t>
    </rPh>
    <rPh sb="88" eb="89">
      <t>コ</t>
    </rPh>
    <rPh sb="94" eb="96">
      <t>ケンゼン</t>
    </rPh>
    <rPh sb="97" eb="99">
      <t>ケイエイ</t>
    </rPh>
    <rPh sb="100" eb="101">
      <t>オコナ</t>
    </rPh>
    <rPh sb="113" eb="115">
      <t>チイキ</t>
    </rPh>
    <rPh sb="115" eb="117">
      <t>ジュウミン</t>
    </rPh>
    <rPh sb="118" eb="120">
      <t>ジュシン</t>
    </rPh>
    <rPh sb="120" eb="122">
      <t>シュウカン</t>
    </rPh>
    <rPh sb="128" eb="130">
      <t>テイキ</t>
    </rPh>
    <rPh sb="130" eb="131">
      <t>テキ</t>
    </rPh>
    <rPh sb="132" eb="134">
      <t>ジュシン</t>
    </rPh>
    <rPh sb="136" eb="138">
      <t>カンジャ</t>
    </rPh>
    <rPh sb="139" eb="140">
      <t>オオ</t>
    </rPh>
    <rPh sb="144" eb="146">
      <t>シッペイ</t>
    </rPh>
    <rPh sb="146" eb="148">
      <t>ヨボウ</t>
    </rPh>
    <rPh sb="159" eb="161">
      <t>ルイジ</t>
    </rPh>
    <rPh sb="161" eb="163">
      <t>ビョウイン</t>
    </rPh>
    <rPh sb="163" eb="166">
      <t>ヘイキンチ</t>
    </rPh>
    <rPh sb="167" eb="169">
      <t>ヒカク</t>
    </rPh>
    <rPh sb="171" eb="173">
      <t>ガイライ</t>
    </rPh>
    <rPh sb="173" eb="175">
      <t>カンジャ</t>
    </rPh>
    <rPh sb="176" eb="177">
      <t>ニン</t>
    </rPh>
    <rPh sb="178" eb="179">
      <t>ニチ</t>
    </rPh>
    <rPh sb="179" eb="180">
      <t>ア</t>
    </rPh>
    <rPh sb="182" eb="184">
      <t>シュウエキ</t>
    </rPh>
    <rPh sb="185" eb="186">
      <t>ヒク</t>
    </rPh>
    <rPh sb="197" eb="199">
      <t>ショクイン</t>
    </rPh>
    <rPh sb="199" eb="201">
      <t>キュウヨ</t>
    </rPh>
    <rPh sb="201" eb="202">
      <t>ヒ</t>
    </rPh>
    <rPh sb="202" eb="203">
      <t>タイ</t>
    </rPh>
    <rPh sb="203" eb="205">
      <t>イギョウ</t>
    </rPh>
    <rPh sb="205" eb="207">
      <t>シュウエキ</t>
    </rPh>
    <rPh sb="207" eb="209">
      <t>ヒリツ</t>
    </rPh>
    <rPh sb="211" eb="213">
      <t>タイショク</t>
    </rPh>
    <rPh sb="213" eb="214">
      <t>トウ</t>
    </rPh>
    <rPh sb="217" eb="219">
      <t>ジョウキン</t>
    </rPh>
    <rPh sb="219" eb="221">
      <t>イシ</t>
    </rPh>
    <rPh sb="222" eb="224">
      <t>フソク</t>
    </rPh>
    <rPh sb="228" eb="230">
      <t>ジョウキョウ</t>
    </rPh>
    <rPh sb="232" eb="235">
      <t>ヒジョウキン</t>
    </rPh>
    <rPh sb="235" eb="237">
      <t>イシ</t>
    </rPh>
    <rPh sb="238" eb="239">
      <t>オオ</t>
    </rPh>
    <rPh sb="240" eb="242">
      <t>コヨウ</t>
    </rPh>
    <rPh sb="243" eb="245">
      <t>タイオウ</t>
    </rPh>
    <rPh sb="254" eb="256">
      <t>レイワ</t>
    </rPh>
    <rPh sb="256" eb="258">
      <t>ガンネン</t>
    </rPh>
    <rPh sb="258" eb="259">
      <t>ド</t>
    </rPh>
    <rPh sb="259" eb="261">
      <t>イコウ</t>
    </rPh>
    <rPh sb="266" eb="268">
      <t>ウワマワ</t>
    </rPh>
    <rPh sb="269" eb="271">
      <t>スウチ</t>
    </rPh>
    <rPh sb="292" eb="294">
      <t>レイワ</t>
    </rPh>
    <rPh sb="295" eb="297">
      <t>ネンド</t>
    </rPh>
    <rPh sb="302" eb="304">
      <t>シタマワ</t>
    </rPh>
    <rPh sb="312" eb="316">
      <t>セイケイゲカ</t>
    </rPh>
    <rPh sb="318" eb="320">
      <t>シュジュツ</t>
    </rPh>
    <rPh sb="320" eb="322">
      <t>ケンスウ</t>
    </rPh>
    <rPh sb="323" eb="324">
      <t>オオ</t>
    </rPh>
    <rPh sb="329" eb="339">
      <t>ザイリョウヒタイイギョウシュウシヒリツ</t>
    </rPh>
    <rPh sb="340" eb="343">
      <t>ヘイキンチ</t>
    </rPh>
    <rPh sb="345" eb="346">
      <t>タカ</t>
    </rPh>
    <rPh sb="347" eb="349">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</si>
  <si>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ポイント低くなった。さらに，令和4年度は70％を下回り，類似病院平均値より低い数値となった。
　１床当たり有形固定資産は，CT・MRI等の機器を導入し，収入確保の方策としてオープン検査を行っているため，類似病院平均値より高い数値となっている。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2" eb="145">
      <t>ゼンネンド</t>
    </rPh>
    <rPh sb="155" eb="156">
      <t>ヒク</t>
    </rPh>
    <rPh sb="164" eb="166">
      <t>レイワ</t>
    </rPh>
    <rPh sb="167" eb="169">
      <t>ネンド</t>
    </rPh>
    <rPh sb="174" eb="176">
      <t>シタマワ</t>
    </rPh>
    <rPh sb="179" eb="186">
      <t>ルイジビョウインヘイキンチ</t>
    </rPh>
    <rPh sb="188" eb="189">
      <t>ヒク</t>
    </rPh>
    <rPh sb="190" eb="192">
      <t>スウチ</t>
    </rPh>
    <rPh sb="200" eb="201">
      <t>ショウ</t>
    </rPh>
    <rPh sb="201" eb="202">
      <t>ア</t>
    </rPh>
    <rPh sb="204" eb="206">
      <t>ユウケイ</t>
    </rPh>
    <rPh sb="206" eb="208">
      <t>コテイ</t>
    </rPh>
    <rPh sb="208" eb="210">
      <t>シサン</t>
    </rPh>
    <rPh sb="218" eb="219">
      <t>ナド</t>
    </rPh>
    <rPh sb="220" eb="222">
      <t>キキ</t>
    </rPh>
    <rPh sb="223" eb="225">
      <t>ドウニュウ</t>
    </rPh>
    <rPh sb="227" eb="229">
      <t>シュウニュウ</t>
    </rPh>
    <rPh sb="229" eb="231">
      <t>カクホ</t>
    </rPh>
    <rPh sb="232" eb="234">
      <t>ホウサク</t>
    </rPh>
    <rPh sb="241" eb="243">
      <t>ケンサ</t>
    </rPh>
    <rPh sb="244" eb="245">
      <t>オコナ</t>
    </rPh>
    <rPh sb="252" eb="259">
      <t>ルイジビョウインヘイキンチ</t>
    </rPh>
    <rPh sb="261" eb="262">
      <t>タカ</t>
    </rPh>
    <rPh sb="263" eb="265">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</si>
</sst>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79.8</c:v>
                </c:pt>
                <c:pt idx="1">
                  <c:v>82</c:v>
                </c:pt>
                <c:pt idx="2">
                  <c:v>78.099999999999994</c:v>
                </c:pt>
                <c:pt idx="3">
                  <c:v>71.8</c:v>
                </c:pt>
                <c:pt idx="4">
                  <c:v>76.900000000000006</c:v>
                </c:pt>
              </c:numCache>
            </c:numRef>
          </c:val>
          <c:extLst>
            <c:ext xmlns:c16="http://schemas.microsoft.com/office/drawing/2014/chart" uri="{C3380CC4-5D6E-409C-BE32-E72D297353CC}">
              <c16:uniqueId val="{00000000-FB55-44E4-8606-E13041ADC3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B55-44E4-8606-E13041ADC3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6660</c:v>
                </c:pt>
                <c:pt idx="1">
                  <c:v>6640</c:v>
                </c:pt>
                <c:pt idx="2">
                  <c:v>7030</c:v>
                </c:pt>
                <c:pt idx="3">
                  <c:v>8164</c:v>
                </c:pt>
                <c:pt idx="4">
                  <c:v>9068</c:v>
                </c:pt>
              </c:numCache>
            </c:numRef>
          </c:val>
          <c:extLst>
            <c:ext xmlns:c16="http://schemas.microsoft.com/office/drawing/2014/chart" uri="{C3380CC4-5D6E-409C-BE32-E72D297353CC}">
              <c16:uniqueId val="{00000000-F3BC-4588-9525-65624EB158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3BC-4588-9525-65624EB158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40028</c:v>
                </c:pt>
                <c:pt idx="1">
                  <c:v>41100</c:v>
                </c:pt>
                <c:pt idx="2">
                  <c:v>43614</c:v>
                </c:pt>
                <c:pt idx="3">
                  <c:v>45606</c:v>
                </c:pt>
                <c:pt idx="4">
                  <c:v>45058</c:v>
                </c:pt>
              </c:numCache>
            </c:numRef>
          </c:val>
          <c:extLst>
            <c:ext xmlns:c16="http://schemas.microsoft.com/office/drawing/2014/chart" uri="{C3380CC4-5D6E-409C-BE32-E72D297353CC}">
              <c16:uniqueId val="{00000000-B01D-49AF-8B3E-24F796AC5A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01D-49AF-8B3E-24F796AC5A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E3-4676-9394-7C81FD4947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58E3-4676-9394-7C81FD4947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68.599999999999994</c:v>
                </c:pt>
                <c:pt idx="1">
                  <c:v>79.900000000000006</c:v>
                </c:pt>
                <c:pt idx="2">
                  <c:v>79.8</c:v>
                </c:pt>
                <c:pt idx="3">
                  <c:v>78.8</c:v>
                </c:pt>
                <c:pt idx="4">
                  <c:v>82.3</c:v>
                </c:pt>
              </c:numCache>
            </c:numRef>
          </c:val>
          <c:extLst>
            <c:ext xmlns:c16="http://schemas.microsoft.com/office/drawing/2014/chart" uri="{C3380CC4-5D6E-409C-BE32-E72D297353CC}">
              <c16:uniqueId val="{00000000-976B-4F58-9697-4C07A91B1A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976B-4F58-9697-4C07A91B1A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68.599999999999994</c:v>
                </c:pt>
                <c:pt idx="1">
                  <c:v>79.900000000000006</c:v>
                </c:pt>
                <c:pt idx="2">
                  <c:v>79.8</c:v>
                </c:pt>
                <c:pt idx="3">
                  <c:v>78.8</c:v>
                </c:pt>
                <c:pt idx="4">
                  <c:v>82.3</c:v>
                </c:pt>
              </c:numCache>
            </c:numRef>
          </c:val>
          <c:extLst>
            <c:ext xmlns:c16="http://schemas.microsoft.com/office/drawing/2014/chart" uri="{C3380CC4-5D6E-409C-BE32-E72D297353CC}">
              <c16:uniqueId val="{00000000-D880-443D-970F-2AC3082862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880-443D-970F-2AC3082862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c:v>
                </c:pt>
                <c:pt idx="1">
                  <c:v>100.1</c:v>
                </c:pt>
                <c:pt idx="2">
                  <c:v>101</c:v>
                </c:pt>
                <c:pt idx="3">
                  <c:v>96.4</c:v>
                </c:pt>
                <c:pt idx="4">
                  <c:v>101.2</c:v>
                </c:pt>
              </c:numCache>
            </c:numRef>
          </c:val>
          <c:extLst>
            <c:ext xmlns:c16="http://schemas.microsoft.com/office/drawing/2014/chart" uri="{C3380CC4-5D6E-409C-BE32-E72D297353CC}">
              <c16:uniqueId val="{00000000-C0B0-4EF4-94F4-F155629849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0B0-4EF4-94F4-F155629849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46.1</c:v>
                </c:pt>
                <c:pt idx="1">
                  <c:v>48.3</c:v>
                </c:pt>
                <c:pt idx="2">
                  <c:v>50.9</c:v>
                </c:pt>
                <c:pt idx="3">
                  <c:v>49.3</c:v>
                </c:pt>
                <c:pt idx="4">
                  <c:v>46.8</c:v>
                </c:pt>
              </c:numCache>
            </c:numRef>
          </c:val>
          <c:extLst>
            <c:ext xmlns:c16="http://schemas.microsoft.com/office/drawing/2014/chart" uri="{C3380CC4-5D6E-409C-BE32-E72D297353CC}">
              <c16:uniqueId val="{00000000-AD7E-499F-8DD5-F705999291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D7E-499F-8DD5-F705999291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78.400000000000006</c:v>
                </c:pt>
                <c:pt idx="1">
                  <c:v>80.3</c:v>
                </c:pt>
                <c:pt idx="2">
                  <c:v>82.4</c:v>
                </c:pt>
                <c:pt idx="3">
                  <c:v>71.2</c:v>
                </c:pt>
                <c:pt idx="4">
                  <c:v>68.7</c:v>
                </c:pt>
              </c:numCache>
            </c:numRef>
          </c:val>
          <c:extLst>
            <c:ext xmlns:c16="http://schemas.microsoft.com/office/drawing/2014/chart" uri="{C3380CC4-5D6E-409C-BE32-E72D297353CC}">
              <c16:uniqueId val="{00000000-8DF4-41FB-97BF-5A280B3869C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8DF4-41FB-97BF-5A280B3869C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51948850</c:v>
                </c:pt>
                <c:pt idx="1">
                  <c:v>52273163</c:v>
                </c:pt>
                <c:pt idx="2">
                  <c:v>52877938</c:v>
                </c:pt>
                <c:pt idx="3">
                  <c:v>58070825</c:v>
                </c:pt>
                <c:pt idx="4">
                  <c:v>55529213</c:v>
                </c:pt>
              </c:numCache>
            </c:numRef>
          </c:val>
          <c:extLst>
            <c:ext xmlns:c16="http://schemas.microsoft.com/office/drawing/2014/chart" uri="{C3380CC4-5D6E-409C-BE32-E72D297353CC}">
              <c16:uniqueId val="{00000000-54DE-4944-8A63-5075514B26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4DE-4944-8A63-5075514B26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c:v>
                </c:pt>
                <c:pt idx="1">
                  <c:v>15.9</c:v>
                </c:pt>
                <c:pt idx="2">
                  <c:v>16.5</c:v>
                </c:pt>
                <c:pt idx="3">
                  <c:v>16</c:v>
                </c:pt>
                <c:pt idx="4">
                  <c:v>15.3</c:v>
                </c:pt>
              </c:numCache>
            </c:numRef>
          </c:val>
          <c:extLst>
            <c:ext xmlns:c16="http://schemas.microsoft.com/office/drawing/2014/chart" uri="{C3380CC4-5D6E-409C-BE32-E72D297353CC}">
              <c16:uniqueId val="{00000000-B237-45F0-A468-76A5B226D6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237-45F0-A468-76A5B226D6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c:v>
                </c:pt>
                <c:pt idx="1">
                  <c:v>72.7</c:v>
                </c:pt>
                <c:pt idx="2">
                  <c:v>72.8</c:v>
                </c:pt>
                <c:pt idx="3">
                  <c:v>72.599999999999994</c:v>
                </c:pt>
                <c:pt idx="4">
                  <c:v>69</c:v>
                </c:pt>
              </c:numCache>
            </c:numRef>
          </c:val>
          <c:extLst>
            <c:ext xmlns:c16="http://schemas.microsoft.com/office/drawing/2014/chart" uri="{C3380CC4-5D6E-409C-BE32-E72D297353CC}">
              <c16:uniqueId val="{00000000-1BE5-4ECB-A7B2-9E98BCA428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BE5-4ECB-A7B2-9E98BCA428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0" zoomScaleNormal="60" zoomScaleSheetLayoutView="70" workbookViewId="0">
      <selection activeCell="B1" sqref="B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茨城県東海村　東海病院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38424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7202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86</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96.4</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68.599999999999994</v>
      </c>
      <c r="DE33" s="129"/>
      <c r="DF33" s="129"/>
      <c r="DG33" s="129"/>
      <c r="DH33" s="129"/>
      <c r="DI33" s="129"/>
      <c r="DJ33" s="129"/>
      <c r="DK33" s="129"/>
      <c r="DL33" s="129"/>
      <c r="DM33" s="129"/>
      <c r="DN33" s="129"/>
      <c r="DO33" s="129"/>
      <c r="DP33" s="129"/>
      <c r="DQ33" s="129"/>
      <c r="DR33" s="130"/>
      <c r="DS33" s="128">
        <f>データ!AU7</f>
        <v>79.900000000000006</v>
      </c>
      <c r="DT33" s="129"/>
      <c r="DU33" s="129"/>
      <c r="DV33" s="129"/>
      <c r="DW33" s="129"/>
      <c r="DX33" s="129"/>
      <c r="DY33" s="129"/>
      <c r="DZ33" s="129"/>
      <c r="EA33" s="129"/>
      <c r="EB33" s="129"/>
      <c r="EC33" s="129"/>
      <c r="ED33" s="129"/>
      <c r="EE33" s="129"/>
      <c r="EF33" s="129"/>
      <c r="EG33" s="130"/>
      <c r="EH33" s="128">
        <f>データ!AV7</f>
        <v>79.8</v>
      </c>
      <c r="EI33" s="129"/>
      <c r="EJ33" s="129"/>
      <c r="EK33" s="129"/>
      <c r="EL33" s="129"/>
      <c r="EM33" s="129"/>
      <c r="EN33" s="129"/>
      <c r="EO33" s="129"/>
      <c r="EP33" s="129"/>
      <c r="EQ33" s="129"/>
      <c r="ER33" s="129"/>
      <c r="ES33" s="129"/>
      <c r="ET33" s="129"/>
      <c r="EU33" s="129"/>
      <c r="EV33" s="130"/>
      <c r="EW33" s="128">
        <f>データ!AW7</f>
        <v>78.8</v>
      </c>
      <c r="EX33" s="129"/>
      <c r="EY33" s="129"/>
      <c r="EZ33" s="129"/>
      <c r="FA33" s="129"/>
      <c r="FB33" s="129"/>
      <c r="FC33" s="129"/>
      <c r="FD33" s="129"/>
      <c r="FE33" s="129"/>
      <c r="FF33" s="129"/>
      <c r="FG33" s="129"/>
      <c r="FH33" s="129"/>
      <c r="FI33" s="129"/>
      <c r="FJ33" s="129"/>
      <c r="FK33" s="130"/>
      <c r="FL33" s="128">
        <f>データ!AX7</f>
        <v>82.3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68.599999999999994</v>
      </c>
      <c r="GS33" s="129"/>
      <c r="GT33" s="129"/>
      <c r="GU33" s="129"/>
      <c r="GV33" s="129"/>
      <c r="GW33" s="129"/>
      <c r="GX33" s="129"/>
      <c r="GY33" s="129"/>
      <c r="GZ33" s="129"/>
      <c r="HA33" s="129"/>
      <c r="HB33" s="129"/>
      <c r="HC33" s="129"/>
      <c r="HD33" s="129"/>
      <c r="HE33" s="129"/>
      <c r="HF33" s="130"/>
      <c r="HG33" s="128">
        <f>データ!BF7</f>
        <v>79.900000000000006</v>
      </c>
      <c r="HH33" s="129"/>
      <c r="HI33" s="129"/>
      <c r="HJ33" s="129"/>
      <c r="HK33" s="129"/>
      <c r="HL33" s="129"/>
      <c r="HM33" s="129"/>
      <c r="HN33" s="129"/>
      <c r="HO33" s="129"/>
      <c r="HP33" s="129"/>
      <c r="HQ33" s="129"/>
      <c r="HR33" s="129"/>
      <c r="HS33" s="129"/>
      <c r="HT33" s="129"/>
      <c r="HU33" s="130"/>
      <c r="HV33" s="128">
        <f>データ!BG7</f>
        <v>79.8</v>
      </c>
      <c r="HW33" s="129"/>
      <c r="HX33" s="129"/>
      <c r="HY33" s="129"/>
      <c r="HZ33" s="129"/>
      <c r="IA33" s="129"/>
      <c r="IB33" s="129"/>
      <c r="IC33" s="129"/>
      <c r="ID33" s="129"/>
      <c r="IE33" s="129"/>
      <c r="IF33" s="129"/>
      <c r="IG33" s="129"/>
      <c r="IH33" s="129"/>
      <c r="II33" s="129"/>
      <c r="IJ33" s="130"/>
      <c r="IK33" s="128">
        <f>データ!BH7</f>
        <v>78.8</v>
      </c>
      <c r="IL33" s="129"/>
      <c r="IM33" s="129"/>
      <c r="IN33" s="129"/>
      <c r="IO33" s="129"/>
      <c r="IP33" s="129"/>
      <c r="IQ33" s="129"/>
      <c r="IR33" s="129"/>
      <c r="IS33" s="129"/>
      <c r="IT33" s="129"/>
      <c r="IU33" s="129"/>
      <c r="IV33" s="129"/>
      <c r="IW33" s="129"/>
      <c r="IX33" s="129"/>
      <c r="IY33" s="130"/>
      <c r="IZ33" s="128">
        <f>データ!BI7</f>
        <v>82.3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79.8</v>
      </c>
      <c r="KG33" s="129"/>
      <c r="KH33" s="129"/>
      <c r="KI33" s="129"/>
      <c r="KJ33" s="129"/>
      <c r="KK33" s="129"/>
      <c r="KL33" s="129"/>
      <c r="KM33" s="129"/>
      <c r="KN33" s="129"/>
      <c r="KO33" s="129"/>
      <c r="KP33" s="129"/>
      <c r="KQ33" s="129"/>
      <c r="KR33" s="129"/>
      <c r="KS33" s="129"/>
      <c r="KT33" s="130"/>
      <c r="KU33" s="128">
        <f>データ!BQ7</f>
        <v>82</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71.8</v>
      </c>
      <c r="LZ33" s="129"/>
      <c r="MA33" s="129"/>
      <c r="MB33" s="129"/>
      <c r="MC33" s="129"/>
      <c r="MD33" s="129"/>
      <c r="ME33" s="129"/>
      <c r="MF33" s="129"/>
      <c r="MG33" s="129"/>
      <c r="MH33" s="129"/>
      <c r="MI33" s="129"/>
      <c r="MJ33" s="129"/>
      <c r="MK33" s="129"/>
      <c r="ML33" s="129"/>
      <c r="MM33" s="130"/>
      <c r="MN33" s="128">
        <f>データ!BT7</f>
        <v>76.900000000000006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40028</v>
      </c>
      <c r="Q55" s="144"/>
      <c r="R55" s="144"/>
      <c r="S55" s="144"/>
      <c r="T55" s="144"/>
      <c r="U55" s="144"/>
      <c r="V55" s="144"/>
      <c r="W55" s="144"/>
      <c r="X55" s="144"/>
      <c r="Y55" s="144"/>
      <c r="Z55" s="144"/>
      <c r="AA55" s="144"/>
      <c r="AB55" s="144"/>
      <c r="AC55" s="144"/>
      <c r="AD55" s="145"/>
      <c r="AE55" s="143">
        <f>データ!CB7</f>
        <v>41100</v>
      </c>
      <c r="AF55" s="144"/>
      <c r="AG55" s="144"/>
      <c r="AH55" s="144"/>
      <c r="AI55" s="144"/>
      <c r="AJ55" s="144"/>
      <c r="AK55" s="144"/>
      <c r="AL55" s="144"/>
      <c r="AM55" s="144"/>
      <c r="AN55" s="144"/>
      <c r="AO55" s="144"/>
      <c r="AP55" s="144"/>
      <c r="AQ55" s="144"/>
      <c r="AR55" s="144"/>
      <c r="AS55" s="145"/>
      <c r="AT55" s="143">
        <f>データ!CC7</f>
        <v>43614</v>
      </c>
      <c r="AU55" s="144"/>
      <c r="AV55" s="144"/>
      <c r="AW55" s="144"/>
      <c r="AX55" s="144"/>
      <c r="AY55" s="144"/>
      <c r="AZ55" s="144"/>
      <c r="BA55" s="144"/>
      <c r="BB55" s="144"/>
      <c r="BC55" s="144"/>
      <c r="BD55" s="144"/>
      <c r="BE55" s="144"/>
      <c r="BF55" s="144"/>
      <c r="BG55" s="144"/>
      <c r="BH55" s="145"/>
      <c r="BI55" s="143">
        <f>データ!CD7</f>
        <v>45606</v>
      </c>
      <c r="BJ55" s="144"/>
      <c r="BK55" s="144"/>
      <c r="BL55" s="144"/>
      <c r="BM55" s="144"/>
      <c r="BN55" s="144"/>
      <c r="BO55" s="144"/>
      <c r="BP55" s="144"/>
      <c r="BQ55" s="144"/>
      <c r="BR55" s="144"/>
      <c r="BS55" s="144"/>
      <c r="BT55" s="144"/>
      <c r="BU55" s="144"/>
      <c r="BV55" s="144"/>
      <c r="BW55" s="145"/>
      <c r="BX55" s="143">
        <f>データ!CE7</f>
        <v>45058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6660</v>
      </c>
      <c r="DE55" s="144"/>
      <c r="DF55" s="144"/>
      <c r="DG55" s="144"/>
      <c r="DH55" s="144"/>
      <c r="DI55" s="144"/>
      <c r="DJ55" s="144"/>
      <c r="DK55" s="144"/>
      <c r="DL55" s="144"/>
      <c r="DM55" s="144"/>
      <c r="DN55" s="144"/>
      <c r="DO55" s="144"/>
      <c r="DP55" s="144"/>
      <c r="DQ55" s="144"/>
      <c r="DR55" s="145"/>
      <c r="DS55" s="143">
        <f>データ!CM7</f>
        <v>6640</v>
      </c>
      <c r="DT55" s="144"/>
      <c r="DU55" s="144"/>
      <c r="DV55" s="144"/>
      <c r="DW55" s="144"/>
      <c r="DX55" s="144"/>
      <c r="DY55" s="144"/>
      <c r="DZ55" s="144"/>
      <c r="EA55" s="144"/>
      <c r="EB55" s="144"/>
      <c r="EC55" s="144"/>
      <c r="ED55" s="144"/>
      <c r="EE55" s="144"/>
      <c r="EF55" s="144"/>
      <c r="EG55" s="145"/>
      <c r="EH55" s="143">
        <f>データ!CN7</f>
        <v>7030</v>
      </c>
      <c r="EI55" s="144"/>
      <c r="EJ55" s="144"/>
      <c r="EK55" s="144"/>
      <c r="EL55" s="144"/>
      <c r="EM55" s="144"/>
      <c r="EN55" s="144"/>
      <c r="EO55" s="144"/>
      <c r="EP55" s="144"/>
      <c r="EQ55" s="144"/>
      <c r="ER55" s="144"/>
      <c r="ES55" s="144"/>
      <c r="ET55" s="144"/>
      <c r="EU55" s="144"/>
      <c r="EV55" s="145"/>
      <c r="EW55" s="143">
        <f>データ!CO7</f>
        <v>8164</v>
      </c>
      <c r="EX55" s="144"/>
      <c r="EY55" s="144"/>
      <c r="EZ55" s="144"/>
      <c r="FA55" s="144"/>
      <c r="FB55" s="144"/>
      <c r="FC55" s="144"/>
      <c r="FD55" s="144"/>
      <c r="FE55" s="144"/>
      <c r="FF55" s="144"/>
      <c r="FG55" s="144"/>
      <c r="FH55" s="144"/>
      <c r="FI55" s="144"/>
      <c r="FJ55" s="144"/>
      <c r="FK55" s="145"/>
      <c r="FL55" s="143">
        <f>データ!CP7</f>
        <v>9068</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68.5</v>
      </c>
      <c r="GS55" s="129"/>
      <c r="GT55" s="129"/>
      <c r="GU55" s="129"/>
      <c r="GV55" s="129"/>
      <c r="GW55" s="129"/>
      <c r="GX55" s="129"/>
      <c r="GY55" s="129"/>
      <c r="GZ55" s="129"/>
      <c r="HA55" s="129"/>
      <c r="HB55" s="129"/>
      <c r="HC55" s="129"/>
      <c r="HD55" s="129"/>
      <c r="HE55" s="129"/>
      <c r="HF55" s="130"/>
      <c r="HG55" s="128">
        <f>データ!CX7</f>
        <v>72.7</v>
      </c>
      <c r="HH55" s="129"/>
      <c r="HI55" s="129"/>
      <c r="HJ55" s="129"/>
      <c r="HK55" s="129"/>
      <c r="HL55" s="129"/>
      <c r="HM55" s="129"/>
      <c r="HN55" s="129"/>
      <c r="HO55" s="129"/>
      <c r="HP55" s="129"/>
      <c r="HQ55" s="129"/>
      <c r="HR55" s="129"/>
      <c r="HS55" s="129"/>
      <c r="HT55" s="129"/>
      <c r="HU55" s="130"/>
      <c r="HV55" s="128">
        <f>データ!CY7</f>
        <v>72.8</v>
      </c>
      <c r="HW55" s="129"/>
      <c r="HX55" s="129"/>
      <c r="HY55" s="129"/>
      <c r="HZ55" s="129"/>
      <c r="IA55" s="129"/>
      <c r="IB55" s="129"/>
      <c r="IC55" s="129"/>
      <c r="ID55" s="129"/>
      <c r="IE55" s="129"/>
      <c r="IF55" s="129"/>
      <c r="IG55" s="129"/>
      <c r="IH55" s="129"/>
      <c r="II55" s="129"/>
      <c r="IJ55" s="130"/>
      <c r="IK55" s="128">
        <f>データ!CZ7</f>
        <v>72.599999999999994</v>
      </c>
      <c r="IL55" s="129"/>
      <c r="IM55" s="129"/>
      <c r="IN55" s="129"/>
      <c r="IO55" s="129"/>
      <c r="IP55" s="129"/>
      <c r="IQ55" s="129"/>
      <c r="IR55" s="129"/>
      <c r="IS55" s="129"/>
      <c r="IT55" s="129"/>
      <c r="IU55" s="129"/>
      <c r="IV55" s="129"/>
      <c r="IW55" s="129"/>
      <c r="IX55" s="129"/>
      <c r="IY55" s="130"/>
      <c r="IZ55" s="128">
        <f>データ!DA7</f>
        <v>69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v>
      </c>
      <c r="KG55" s="129"/>
      <c r="KH55" s="129"/>
      <c r="KI55" s="129"/>
      <c r="KJ55" s="129"/>
      <c r="KK55" s="129"/>
      <c r="KL55" s="129"/>
      <c r="KM55" s="129"/>
      <c r="KN55" s="129"/>
      <c r="KO55" s="129"/>
      <c r="KP55" s="129"/>
      <c r="KQ55" s="129"/>
      <c r="KR55" s="129"/>
      <c r="KS55" s="129"/>
      <c r="KT55" s="130"/>
      <c r="KU55" s="128">
        <f>データ!DI7</f>
        <v>15.9</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16</v>
      </c>
      <c r="LZ55" s="129"/>
      <c r="MA55" s="129"/>
      <c r="MB55" s="129"/>
      <c r="MC55" s="129"/>
      <c r="MD55" s="129"/>
      <c r="ME55" s="129"/>
      <c r="MF55" s="129"/>
      <c r="MG55" s="129"/>
      <c r="MH55" s="129"/>
      <c r="MI55" s="129"/>
      <c r="MJ55" s="129"/>
      <c r="MK55" s="129"/>
      <c r="ML55" s="129"/>
      <c r="MM55" s="130"/>
      <c r="MN55" s="128">
        <f>データ!DL7</f>
        <v>15.3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185</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46.1</v>
      </c>
      <c r="DH79" s="129"/>
      <c r="DI79" s="129"/>
      <c r="DJ79" s="129"/>
      <c r="DK79" s="129"/>
      <c r="DL79" s="129"/>
      <c r="DM79" s="129"/>
      <c r="DN79" s="129"/>
      <c r="DO79" s="129"/>
      <c r="DP79" s="129"/>
      <c r="DQ79" s="129"/>
      <c r="DR79" s="129"/>
      <c r="DS79" s="129"/>
      <c r="DT79" s="129"/>
      <c r="DU79" s="130"/>
      <c r="DV79" s="128">
        <f>データ!EE7</f>
        <v>48.3</v>
      </c>
      <c r="DW79" s="129"/>
      <c r="DX79" s="129"/>
      <c r="DY79" s="129"/>
      <c r="DZ79" s="129"/>
      <c r="EA79" s="129"/>
      <c r="EB79" s="129"/>
      <c r="EC79" s="129"/>
      <c r="ED79" s="129"/>
      <c r="EE79" s="129"/>
      <c r="EF79" s="129"/>
      <c r="EG79" s="129"/>
      <c r="EH79" s="129"/>
      <c r="EI79" s="129"/>
      <c r="EJ79" s="130"/>
      <c r="EK79" s="128">
        <f>データ!EF7</f>
        <v>50.9</v>
      </c>
      <c r="EL79" s="129"/>
      <c r="EM79" s="129"/>
      <c r="EN79" s="129"/>
      <c r="EO79" s="129"/>
      <c r="EP79" s="129"/>
      <c r="EQ79" s="129"/>
      <c r="ER79" s="129"/>
      <c r="ES79" s="129"/>
      <c r="ET79" s="129"/>
      <c r="EU79" s="129"/>
      <c r="EV79" s="129"/>
      <c r="EW79" s="129"/>
      <c r="EX79" s="129"/>
      <c r="EY79" s="130"/>
      <c r="EZ79" s="128">
        <f>データ!EG7</f>
        <v>49.3</v>
      </c>
      <c r="FA79" s="129"/>
      <c r="FB79" s="129"/>
      <c r="FC79" s="129"/>
      <c r="FD79" s="129"/>
      <c r="FE79" s="129"/>
      <c r="FF79" s="129"/>
      <c r="FG79" s="129"/>
      <c r="FH79" s="129"/>
      <c r="FI79" s="129"/>
      <c r="FJ79" s="129"/>
      <c r="FK79" s="129"/>
      <c r="FL79" s="129"/>
      <c r="FM79" s="129"/>
      <c r="FN79" s="130"/>
      <c r="FO79" s="128">
        <f>データ!EH7</f>
        <v>46.8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78.400000000000006</v>
      </c>
      <c r="GU79" s="129"/>
      <c r="GV79" s="129"/>
      <c r="GW79" s="129"/>
      <c r="GX79" s="129"/>
      <c r="GY79" s="129"/>
      <c r="GZ79" s="129"/>
      <c r="HA79" s="129"/>
      <c r="HB79" s="129"/>
      <c r="HC79" s="129"/>
      <c r="HD79" s="129"/>
      <c r="HE79" s="129"/>
      <c r="HF79" s="129"/>
      <c r="HG79" s="129"/>
      <c r="HH79" s="130"/>
      <c r="HI79" s="128">
        <f>データ!EP7</f>
        <v>80.3</v>
      </c>
      <c r="HJ79" s="129"/>
      <c r="HK79" s="129"/>
      <c r="HL79" s="129"/>
      <c r="HM79" s="129"/>
      <c r="HN79" s="129"/>
      <c r="HO79" s="129"/>
      <c r="HP79" s="129"/>
      <c r="HQ79" s="129"/>
      <c r="HR79" s="129"/>
      <c r="HS79" s="129"/>
      <c r="HT79" s="129"/>
      <c r="HU79" s="129"/>
      <c r="HV79" s="129"/>
      <c r="HW79" s="130"/>
      <c r="HX79" s="128">
        <f>データ!EQ7</f>
        <v>82.4</v>
      </c>
      <c r="HY79" s="129"/>
      <c r="HZ79" s="129"/>
      <c r="IA79" s="129"/>
      <c r="IB79" s="129"/>
      <c r="IC79" s="129"/>
      <c r="ID79" s="129"/>
      <c r="IE79" s="129"/>
      <c r="IF79" s="129"/>
      <c r="IG79" s="129"/>
      <c r="IH79" s="129"/>
      <c r="II79" s="129"/>
      <c r="IJ79" s="129"/>
      <c r="IK79" s="129"/>
      <c r="IL79" s="130"/>
      <c r="IM79" s="128">
        <f>データ!ER7</f>
        <v>71.2</v>
      </c>
      <c r="IN79" s="129"/>
      <c r="IO79" s="129"/>
      <c r="IP79" s="129"/>
      <c r="IQ79" s="129"/>
      <c r="IR79" s="129"/>
      <c r="IS79" s="129"/>
      <c r="IT79" s="129"/>
      <c r="IU79" s="129"/>
      <c r="IV79" s="129"/>
      <c r="IW79" s="129"/>
      <c r="IX79" s="129"/>
      <c r="IY79" s="129"/>
      <c r="IZ79" s="129"/>
      <c r="JA79" s="130"/>
      <c r="JB79" s="128">
        <f>データ!ES7</f>
        <v>68.7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51948850</v>
      </c>
      <c r="KH79" s="144"/>
      <c r="KI79" s="144"/>
      <c r="KJ79" s="144"/>
      <c r="KK79" s="144"/>
      <c r="KL79" s="144"/>
      <c r="KM79" s="144"/>
      <c r="KN79" s="144"/>
      <c r="KO79" s="144"/>
      <c r="KP79" s="144"/>
      <c r="KQ79" s="144"/>
      <c r="KR79" s="144"/>
      <c r="KS79" s="144"/>
      <c r="KT79" s="144"/>
      <c r="KU79" s="145"/>
      <c r="KV79" s="143">
        <f>データ!FA7</f>
        <v>52273163</v>
      </c>
      <c r="KW79" s="144"/>
      <c r="KX79" s="144"/>
      <c r="KY79" s="144"/>
      <c r="KZ79" s="144"/>
      <c r="LA79" s="144"/>
      <c r="LB79" s="144"/>
      <c r="LC79" s="144"/>
      <c r="LD79" s="144"/>
      <c r="LE79" s="144"/>
      <c r="LF79" s="144"/>
      <c r="LG79" s="144"/>
      <c r="LH79" s="144"/>
      <c r="LI79" s="144"/>
      <c r="LJ79" s="145"/>
      <c r="LK79" s="143">
        <f>データ!FB7</f>
        <v>52877938</v>
      </c>
      <c r="LL79" s="144"/>
      <c r="LM79" s="144"/>
      <c r="LN79" s="144"/>
      <c r="LO79" s="144"/>
      <c r="LP79" s="144"/>
      <c r="LQ79" s="144"/>
      <c r="LR79" s="144"/>
      <c r="LS79" s="144"/>
      <c r="LT79" s="144"/>
      <c r="LU79" s="144"/>
      <c r="LV79" s="144"/>
      <c r="LW79" s="144"/>
      <c r="LX79" s="144"/>
      <c r="LY79" s="145"/>
      <c r="LZ79" s="143">
        <f>データ!FC7</f>
        <v>58070825</v>
      </c>
      <c r="MA79" s="144"/>
      <c r="MB79" s="144"/>
      <c r="MC79" s="144"/>
      <c r="MD79" s="144"/>
      <c r="ME79" s="144"/>
      <c r="MF79" s="144"/>
      <c r="MG79" s="144"/>
      <c r="MH79" s="144"/>
      <c r="MI79" s="144"/>
      <c r="MJ79" s="144"/>
      <c r="MK79" s="144"/>
      <c r="ML79" s="144"/>
      <c r="MM79" s="144"/>
      <c r="MN79" s="145"/>
      <c r="MO79" s="143">
        <f>データ!FD7</f>
        <v>55529213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DTar/eH0maycjUVgNp5ycH2zDPl5TIj5jdnplE9dvY8z+WnAKLxQ2oJ5UpIbEfZxRgHqe4lH4p2GH9HZGNkxQ==" saltValue="EhKjPf1rQUsdxKo5ZeVU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157</v>
      </c>
      <c r="BF5" s="49" t="s">
        <v>147</v>
      </c>
      <c r="BG5" s="49" t="s">
        <v>148</v>
      </c>
      <c r="BH5" s="49" t="s">
        <v>158</v>
      </c>
      <c r="BI5" s="49" t="s">
        <v>159</v>
      </c>
      <c r="BJ5" s="49" t="s">
        <v>151</v>
      </c>
      <c r="BK5" s="49" t="s">
        <v>152</v>
      </c>
      <c r="BL5" s="49" t="s">
        <v>153</v>
      </c>
      <c r="BM5" s="49" t="s">
        <v>154</v>
      </c>
      <c r="BN5" s="49" t="s">
        <v>155</v>
      </c>
      <c r="BO5" s="49" t="s">
        <v>156</v>
      </c>
      <c r="BP5" s="49" t="s">
        <v>157</v>
      </c>
      <c r="BQ5" s="49" t="s">
        <v>160</v>
      </c>
      <c r="BR5" s="49" t="s">
        <v>148</v>
      </c>
      <c r="BS5" s="49" t="s">
        <v>158</v>
      </c>
      <c r="BT5" s="49" t="s">
        <v>150</v>
      </c>
      <c r="BU5" s="49" t="s">
        <v>151</v>
      </c>
      <c r="BV5" s="49" t="s">
        <v>152</v>
      </c>
      <c r="BW5" s="49" t="s">
        <v>153</v>
      </c>
      <c r="BX5" s="49" t="s">
        <v>154</v>
      </c>
      <c r="BY5" s="49" t="s">
        <v>155</v>
      </c>
      <c r="BZ5" s="49" t="s">
        <v>156</v>
      </c>
      <c r="CA5" s="49" t="s">
        <v>157</v>
      </c>
      <c r="CB5" s="49" t="s">
        <v>147</v>
      </c>
      <c r="CC5" s="49" t="s">
        <v>148</v>
      </c>
      <c r="CD5" s="49" t="s">
        <v>158</v>
      </c>
      <c r="CE5" s="49" t="s">
        <v>150</v>
      </c>
      <c r="CF5" s="49" t="s">
        <v>151</v>
      </c>
      <c r="CG5" s="49" t="s">
        <v>152</v>
      </c>
      <c r="CH5" s="49" t="s">
        <v>153</v>
      </c>
      <c r="CI5" s="49" t="s">
        <v>154</v>
      </c>
      <c r="CJ5" s="49" t="s">
        <v>155</v>
      </c>
      <c r="CK5" s="49" t="s">
        <v>156</v>
      </c>
      <c r="CL5" s="49" t="s">
        <v>146</v>
      </c>
      <c r="CM5" s="49" t="s">
        <v>160</v>
      </c>
      <c r="CN5" s="49" t="s">
        <v>161</v>
      </c>
      <c r="CO5" s="49" t="s">
        <v>158</v>
      </c>
      <c r="CP5" s="49" t="s">
        <v>150</v>
      </c>
      <c r="CQ5" s="49" t="s">
        <v>151</v>
      </c>
      <c r="CR5" s="49" t="s">
        <v>152</v>
      </c>
      <c r="CS5" s="49" t="s">
        <v>153</v>
      </c>
      <c r="CT5" s="49" t="s">
        <v>154</v>
      </c>
      <c r="CU5" s="49" t="s">
        <v>155</v>
      </c>
      <c r="CV5" s="49" t="s">
        <v>156</v>
      </c>
      <c r="CW5" s="49" t="s">
        <v>157</v>
      </c>
      <c r="CX5" s="49" t="s">
        <v>147</v>
      </c>
      <c r="CY5" s="49" t="s">
        <v>148</v>
      </c>
      <c r="CZ5" s="49" t="s">
        <v>158</v>
      </c>
      <c r="DA5" s="49" t="s">
        <v>150</v>
      </c>
      <c r="DB5" s="49" t="s">
        <v>151</v>
      </c>
      <c r="DC5" s="49" t="s">
        <v>152</v>
      </c>
      <c r="DD5" s="49" t="s">
        <v>153</v>
      </c>
      <c r="DE5" s="49" t="s">
        <v>154</v>
      </c>
      <c r="DF5" s="49" t="s">
        <v>155</v>
      </c>
      <c r="DG5" s="49" t="s">
        <v>156</v>
      </c>
      <c r="DH5" s="49" t="s">
        <v>146</v>
      </c>
      <c r="DI5" s="49" t="s">
        <v>147</v>
      </c>
      <c r="DJ5" s="49" t="s">
        <v>148</v>
      </c>
      <c r="DK5" s="49" t="s">
        <v>158</v>
      </c>
      <c r="DL5" s="49" t="s">
        <v>150</v>
      </c>
      <c r="DM5" s="49" t="s">
        <v>151</v>
      </c>
      <c r="DN5" s="49" t="s">
        <v>152</v>
      </c>
      <c r="DO5" s="49" t="s">
        <v>153</v>
      </c>
      <c r="DP5" s="49" t="s">
        <v>154</v>
      </c>
      <c r="DQ5" s="49" t="s">
        <v>155</v>
      </c>
      <c r="DR5" s="49" t="s">
        <v>156</v>
      </c>
      <c r="DS5" s="49" t="s">
        <v>146</v>
      </c>
      <c r="DT5" s="49" t="s">
        <v>147</v>
      </c>
      <c r="DU5" s="49" t="s">
        <v>148</v>
      </c>
      <c r="DV5" s="49" t="s">
        <v>158</v>
      </c>
      <c r="DW5" s="49" t="s">
        <v>150</v>
      </c>
      <c r="DX5" s="49" t="s">
        <v>151</v>
      </c>
      <c r="DY5" s="49" t="s">
        <v>152</v>
      </c>
      <c r="DZ5" s="49" t="s">
        <v>153</v>
      </c>
      <c r="EA5" s="49" t="s">
        <v>154</v>
      </c>
      <c r="EB5" s="49" t="s">
        <v>155</v>
      </c>
      <c r="EC5" s="49" t="s">
        <v>156</v>
      </c>
      <c r="ED5" s="49" t="s">
        <v>157</v>
      </c>
      <c r="EE5" s="49" t="s">
        <v>147</v>
      </c>
      <c r="EF5" s="49" t="s">
        <v>148</v>
      </c>
      <c r="EG5" s="49" t="s">
        <v>158</v>
      </c>
      <c r="EH5" s="49" t="s">
        <v>150</v>
      </c>
      <c r="EI5" s="49" t="s">
        <v>151</v>
      </c>
      <c r="EJ5" s="49" t="s">
        <v>152</v>
      </c>
      <c r="EK5" s="49" t="s">
        <v>153</v>
      </c>
      <c r="EL5" s="49" t="s">
        <v>154</v>
      </c>
      <c r="EM5" s="49" t="s">
        <v>155</v>
      </c>
      <c r="EN5" s="49" t="s">
        <v>156</v>
      </c>
      <c r="EO5" s="49" t="s">
        <v>157</v>
      </c>
      <c r="EP5" s="49" t="s">
        <v>147</v>
      </c>
      <c r="EQ5" s="49" t="s">
        <v>148</v>
      </c>
      <c r="ER5" s="49" t="s">
        <v>158</v>
      </c>
      <c r="ES5" s="49" t="s">
        <v>150</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163</v>
      </c>
      <c r="B6" s="50">
        <f>B8</f>
        <v>2022</v>
      </c>
      <c r="C6" s="50">
        <f t="shared" ref="C6:M6" si="2">C8</f>
        <v>83411</v>
      </c>
      <c r="D6" s="50">
        <f t="shared" si="2"/>
        <v>46</v>
      </c>
      <c r="E6" s="50">
        <f t="shared" si="2"/>
        <v>6</v>
      </c>
      <c r="F6" s="50">
        <f t="shared" si="2"/>
        <v>0</v>
      </c>
      <c r="G6" s="50">
        <f t="shared" si="2"/>
        <v>1</v>
      </c>
      <c r="H6" s="158" t="str">
        <f>IF(H8&lt;&gt;I8,H8,"")&amp;IF(I8&lt;&gt;J8,I8,"")&amp;"　"&amp;J8</f>
        <v>茨城県東海村　東海病院</v>
      </c>
      <c r="I6" s="159"/>
      <c r="J6" s="160"/>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7</v>
      </c>
      <c r="R6" s="50" t="str">
        <f t="shared" si="3"/>
        <v>対象</v>
      </c>
      <c r="S6" s="50" t="str">
        <f t="shared" si="3"/>
        <v>ド 訓</v>
      </c>
      <c r="T6" s="50" t="str">
        <f t="shared" si="3"/>
        <v>救</v>
      </c>
      <c r="U6" s="51">
        <f>U8</f>
        <v>38424</v>
      </c>
      <c r="V6" s="51">
        <f>V8</f>
        <v>7202</v>
      </c>
      <c r="W6" s="50" t="str">
        <f>W8</f>
        <v>第２種該当</v>
      </c>
      <c r="X6" s="50" t="str">
        <f t="shared" ref="X6" si="4">X8</f>
        <v>-</v>
      </c>
      <c r="Y6" s="50" t="str">
        <f t="shared" si="3"/>
        <v>７：１</v>
      </c>
      <c r="Z6" s="51">
        <f t="shared" si="3"/>
        <v>40</v>
      </c>
      <c r="AA6" s="51">
        <f t="shared" si="3"/>
        <v>40</v>
      </c>
      <c r="AB6" s="51" t="str">
        <f t="shared" si="3"/>
        <v>-</v>
      </c>
      <c r="AC6" s="51" t="str">
        <f t="shared" si="3"/>
        <v>-</v>
      </c>
      <c r="AD6" s="51" t="str">
        <f t="shared" si="3"/>
        <v>-</v>
      </c>
      <c r="AE6" s="51">
        <f t="shared" si="3"/>
        <v>80</v>
      </c>
      <c r="AF6" s="51">
        <f t="shared" si="3"/>
        <v>40</v>
      </c>
      <c r="AG6" s="51">
        <f t="shared" si="3"/>
        <v>40</v>
      </c>
      <c r="AH6" s="51">
        <f t="shared" si="3"/>
        <v>80</v>
      </c>
      <c r="AI6" s="52">
        <f>IF(AI8="-",NA(),AI8)</f>
        <v>86</v>
      </c>
      <c r="AJ6" s="52">
        <f t="shared" ref="AJ6:AR6" si="5">IF(AJ8="-",NA(),AJ8)</f>
        <v>100.1</v>
      </c>
      <c r="AK6" s="52">
        <f t="shared" si="5"/>
        <v>101</v>
      </c>
      <c r="AL6" s="52">
        <f t="shared" si="5"/>
        <v>96.4</v>
      </c>
      <c r="AM6" s="52">
        <f t="shared" si="5"/>
        <v>101.2</v>
      </c>
      <c r="AN6" s="52">
        <f t="shared" si="5"/>
        <v>97.5</v>
      </c>
      <c r="AO6" s="52">
        <f t="shared" si="5"/>
        <v>97.7</v>
      </c>
      <c r="AP6" s="52">
        <f t="shared" si="5"/>
        <v>100.7</v>
      </c>
      <c r="AQ6" s="52">
        <f t="shared" si="5"/>
        <v>103.6</v>
      </c>
      <c r="AR6" s="52">
        <f t="shared" si="5"/>
        <v>101.9</v>
      </c>
      <c r="AS6" s="52" t="str">
        <f>IF(AS8="-","【-】","【"&amp;SUBSTITUTE(TEXT(AS8,"#,##0.0"),"-","△")&amp;"】")</f>
        <v>【103.5】</v>
      </c>
      <c r="AT6" s="52">
        <f>IF(AT8="-",NA(),AT8)</f>
        <v>68.599999999999994</v>
      </c>
      <c r="AU6" s="52">
        <f t="shared" ref="AU6:BC6" si="6">IF(AU8="-",NA(),AU8)</f>
        <v>79.900000000000006</v>
      </c>
      <c r="AV6" s="52">
        <f t="shared" si="6"/>
        <v>79.8</v>
      </c>
      <c r="AW6" s="52">
        <f t="shared" si="6"/>
        <v>78.8</v>
      </c>
      <c r="AX6" s="52">
        <f t="shared" si="6"/>
        <v>82.3</v>
      </c>
      <c r="AY6" s="52">
        <f t="shared" si="6"/>
        <v>77</v>
      </c>
      <c r="AZ6" s="52">
        <f t="shared" si="6"/>
        <v>77.099999999999994</v>
      </c>
      <c r="BA6" s="52">
        <f t="shared" si="6"/>
        <v>73.8</v>
      </c>
      <c r="BB6" s="52">
        <f t="shared" si="6"/>
        <v>75.5</v>
      </c>
      <c r="BC6" s="52">
        <f t="shared" si="6"/>
        <v>74.599999999999994</v>
      </c>
      <c r="BD6" s="52" t="str">
        <f>IF(BD8="-","【-】","【"&amp;SUBSTITUTE(TEXT(BD8,"#,##0.0"),"-","△")&amp;"】")</f>
        <v>【86.4】</v>
      </c>
      <c r="BE6" s="52">
        <f>IF(BE8="-",NA(),BE8)</f>
        <v>68.599999999999994</v>
      </c>
      <c r="BF6" s="52">
        <f t="shared" ref="BF6:BN6" si="7">IF(BF8="-",NA(),BF8)</f>
        <v>79.900000000000006</v>
      </c>
      <c r="BG6" s="52">
        <f t="shared" si="7"/>
        <v>79.8</v>
      </c>
      <c r="BH6" s="52">
        <f t="shared" si="7"/>
        <v>78.8</v>
      </c>
      <c r="BI6" s="52">
        <f t="shared" si="7"/>
        <v>82.3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79.8</v>
      </c>
      <c r="BQ6" s="52">
        <f t="shared" ref="BQ6:BY6" si="8">IF(BQ8="-",NA(),BQ8)</f>
        <v>82</v>
      </c>
      <c r="BR6" s="52">
        <f t="shared" si="8"/>
        <v>78.099999999999994</v>
      </c>
      <c r="BS6" s="52">
        <f t="shared" si="8"/>
        <v>71.8</v>
      </c>
      <c r="BT6" s="52">
        <f t="shared" si="8"/>
        <v>76.900000000000006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40028</v>
      </c>
      <c r="CB6" s="53">
        <f t="shared" ref="CB6:CJ6" si="9">IF(CB8="-",NA(),CB8)</f>
        <v>41100</v>
      </c>
      <c r="CC6" s="53">
        <f t="shared" si="9"/>
        <v>43614</v>
      </c>
      <c r="CD6" s="53">
        <f t="shared" si="9"/>
        <v>45606</v>
      </c>
      <c r="CE6" s="53">
        <f t="shared" si="9"/>
        <v>45058</v>
      </c>
      <c r="CF6" s="53">
        <f t="shared" si="9"/>
        <v>25711</v>
      </c>
      <c r="CG6" s="53">
        <f t="shared" si="9"/>
        <v>26415</v>
      </c>
      <c r="CH6" s="53">
        <f t="shared" si="9"/>
        <v>27227</v>
      </c>
      <c r="CI6" s="53">
        <f t="shared" si="9"/>
        <v>28176</v>
      </c>
      <c r="CJ6" s="53">
        <f t="shared" si="9"/>
        <v>29348</v>
      </c>
      <c r="CK6" s="52" t="str">
        <f>IF(CK8="-","【-】","【"&amp;SUBSTITUTE(TEXT(CK8,"#,##0"),"-","△")&amp;"】")</f>
        <v>【61,837】</v>
      </c>
      <c r="CL6" s="53">
        <f>IF(CL8="-",NA(),CL8)</f>
        <v>6660</v>
      </c>
      <c r="CM6" s="53">
        <f t="shared" ref="CM6:CU6" si="10">IF(CM8="-",NA(),CM8)</f>
        <v>6640</v>
      </c>
      <c r="CN6" s="53">
        <f t="shared" si="10"/>
        <v>7030</v>
      </c>
      <c r="CO6" s="53">
        <f t="shared" si="10"/>
        <v>8164</v>
      </c>
      <c r="CP6" s="53">
        <f t="shared" si="10"/>
        <v>9068</v>
      </c>
      <c r="CQ6" s="53">
        <f t="shared" si="10"/>
        <v>9060</v>
      </c>
      <c r="CR6" s="53">
        <f t="shared" si="10"/>
        <v>9135</v>
      </c>
      <c r="CS6" s="53">
        <f t="shared" si="10"/>
        <v>9509</v>
      </c>
      <c r="CT6" s="53">
        <f t="shared" si="10"/>
        <v>9548</v>
      </c>
      <c r="CU6" s="53">
        <f t="shared" si="10"/>
        <v>9992</v>
      </c>
      <c r="CV6" s="52" t="str">
        <f>IF(CV8="-","【-】","【"&amp;SUBSTITUTE(TEXT(CV8,"#,##0"),"-","△")&amp;"】")</f>
        <v>【17,600】</v>
      </c>
      <c r="CW6" s="52">
        <f>IF(CW8="-",NA(),CW8)</f>
        <v>68.5</v>
      </c>
      <c r="CX6" s="52">
        <f t="shared" ref="CX6:DF6" si="11">IF(CX8="-",NA(),CX8)</f>
        <v>72.7</v>
      </c>
      <c r="CY6" s="52">
        <f t="shared" si="11"/>
        <v>72.8</v>
      </c>
      <c r="CZ6" s="52">
        <f t="shared" si="11"/>
        <v>72.599999999999994</v>
      </c>
      <c r="DA6" s="52">
        <f t="shared" si="11"/>
        <v>69</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v>
      </c>
      <c r="DI6" s="52">
        <f t="shared" ref="DI6:DQ6" si="12">IF(DI8="-",NA(),DI8)</f>
        <v>15.9</v>
      </c>
      <c r="DJ6" s="52">
        <f t="shared" si="12"/>
        <v>16.5</v>
      </c>
      <c r="DK6" s="52">
        <f t="shared" si="12"/>
        <v>16</v>
      </c>
      <c r="DL6" s="52">
        <f t="shared" si="12"/>
        <v>15.3</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46.1</v>
      </c>
      <c r="EE6" s="52">
        <f t="shared" ref="EE6:EM6" si="14">IF(EE8="-",NA(),EE8)</f>
        <v>48.3</v>
      </c>
      <c r="EF6" s="52">
        <f t="shared" si="14"/>
        <v>50.9</v>
      </c>
      <c r="EG6" s="52">
        <f t="shared" si="14"/>
        <v>49.3</v>
      </c>
      <c r="EH6" s="52">
        <f t="shared" si="14"/>
        <v>46.8</v>
      </c>
      <c r="EI6" s="52">
        <f t="shared" si="14"/>
        <v>56.1</v>
      </c>
      <c r="EJ6" s="52">
        <f t="shared" si="14"/>
        <v>56.4</v>
      </c>
      <c r="EK6" s="52">
        <f t="shared" si="14"/>
        <v>56.9</v>
      </c>
      <c r="EL6" s="52">
        <f t="shared" si="14"/>
        <v>58.3</v>
      </c>
      <c r="EM6" s="52">
        <f t="shared" si="14"/>
        <v>59.2</v>
      </c>
      <c r="EN6" s="52" t="str">
        <f>IF(EN8="-","【-】","【"&amp;SUBSTITUTE(TEXT(EN8,"#,##0.0"),"-","△")&amp;"】")</f>
        <v>【56.4】</v>
      </c>
      <c r="EO6" s="52">
        <f>IF(EO8="-",NA(),EO8)</f>
        <v>78.400000000000006</v>
      </c>
      <c r="EP6" s="52">
        <f t="shared" ref="EP6:EX6" si="15">IF(EP8="-",NA(),EP8)</f>
        <v>80.3</v>
      </c>
      <c r="EQ6" s="52">
        <f t="shared" si="15"/>
        <v>82.4</v>
      </c>
      <c r="ER6" s="52">
        <f t="shared" si="15"/>
        <v>71.2</v>
      </c>
      <c r="ES6" s="52">
        <f t="shared" si="15"/>
        <v>68.7</v>
      </c>
      <c r="ET6" s="52">
        <f t="shared" si="15"/>
        <v>73.2</v>
      </c>
      <c r="EU6" s="52">
        <f t="shared" si="15"/>
        <v>73.400000000000006</v>
      </c>
      <c r="EV6" s="52">
        <f t="shared" si="15"/>
        <v>72.5</v>
      </c>
      <c r="EW6" s="52">
        <f t="shared" si="15"/>
        <v>72.3</v>
      </c>
      <c r="EX6" s="52">
        <f t="shared" si="15"/>
        <v>72</v>
      </c>
      <c r="EY6" s="52" t="str">
        <f>IF(EY8="-","【-】","【"&amp;SUBSTITUTE(TEXT(EY8,"#,##0.0"),"-","△")&amp;"】")</f>
        <v>【70.7】</v>
      </c>
      <c r="EZ6" s="53">
        <f>IF(EZ8="-",NA(),EZ8)</f>
        <v>51948850</v>
      </c>
      <c r="FA6" s="53">
        <f t="shared" ref="FA6:FI6" si="16">IF(FA8="-",NA(),FA8)</f>
        <v>52273163</v>
      </c>
      <c r="FB6" s="53">
        <f t="shared" si="16"/>
        <v>52877938</v>
      </c>
      <c r="FC6" s="53">
        <f t="shared" si="16"/>
        <v>58070825</v>
      </c>
      <c r="FD6" s="53">
        <f t="shared" si="16"/>
        <v>55529213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164</v>
      </c>
      <c r="B7" s="50">
        <f t="shared" ref="B7:AH7" si="17">B8</f>
        <v>2022</v>
      </c>
      <c r="C7" s="50">
        <f t="shared" si="17"/>
        <v>83411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7</v>
      </c>
      <c r="R7" s="50" t="str">
        <f t="shared" si="17"/>
        <v>対象</v>
      </c>
      <c r="S7" s="50" t="str">
        <f t="shared" si="17"/>
        <v>ド 訓</v>
      </c>
      <c r="T7" s="50" t="str">
        <f t="shared" si="17"/>
        <v>救</v>
      </c>
      <c r="U7" s="51">
        <f>U8</f>
        <v>38424</v>
      </c>
      <c r="V7" s="51">
        <f>V8</f>
        <v>7202</v>
      </c>
      <c r="W7" s="50" t="str">
        <f>W8</f>
        <v>第２種該当</v>
      </c>
      <c r="X7" s="50" t="str">
        <f t="shared" si="17"/>
        <v>-</v>
      </c>
      <c r="Y7" s="50" t="str">
        <f t="shared" si="17"/>
        <v>７：１</v>
      </c>
      <c r="Z7" s="51">
        <f t="shared" si="17"/>
        <v>40</v>
      </c>
      <c r="AA7" s="51">
        <f t="shared" si="17"/>
        <v>40</v>
      </c>
      <c r="AB7" s="51" t="str">
        <f t="shared" si="17"/>
        <v>-</v>
      </c>
      <c r="AC7" s="51" t="str">
        <f t="shared" si="17"/>
        <v>-</v>
      </c>
      <c r="AD7" s="51" t="str">
        <f t="shared" si="17"/>
        <v>-</v>
      </c>
      <c r="AE7" s="51">
        <f t="shared" si="17"/>
        <v>80</v>
      </c>
      <c r="AF7" s="51">
        <f t="shared" si="17"/>
        <v>40</v>
      </c>
      <c r="AG7" s="51">
        <f t="shared" si="17"/>
        <v>40</v>
      </c>
      <c r="AH7" s="51">
        <f t="shared" si="17"/>
        <v>80</v>
      </c>
      <c r="AI7" s="52">
        <f>AI8</f>
        <v>86</v>
      </c>
      <c r="AJ7" s="52">
        <f t="shared" ref="AJ7:AR7" si="18">AJ8</f>
        <v>100.1</v>
      </c>
      <c r="AK7" s="52">
        <f t="shared" si="18"/>
        <v>101</v>
      </c>
      <c r="AL7" s="52">
        <f t="shared" si="18"/>
        <v>96.4</v>
      </c>
      <c r="AM7" s="52">
        <f t="shared" si="18"/>
        <v>101.2</v>
      </c>
      <c r="AN7" s="52">
        <f t="shared" si="18"/>
        <v>97.5</v>
      </c>
      <c r="AO7" s="52">
        <f t="shared" si="18"/>
        <v>97.7</v>
      </c>
      <c r="AP7" s="52">
        <f t="shared" si="18"/>
        <v>100.7</v>
      </c>
      <c r="AQ7" s="52">
        <f t="shared" si="18"/>
        <v>103.6</v>
      </c>
      <c r="AR7" s="52">
        <f t="shared" si="18"/>
        <v>101.9</v>
      </c>
      <c r="AS7" s="52"/>
      <c r="AT7" s="52">
        <f>AT8</f>
        <v>68.599999999999994</v>
      </c>
      <c r="AU7" s="52">
        <f t="shared" ref="AU7:BC7" si="19">AU8</f>
        <v>79.900000000000006</v>
      </c>
      <c r="AV7" s="52">
        <f t="shared" si="19"/>
        <v>79.8</v>
      </c>
      <c r="AW7" s="52">
        <f t="shared" si="19"/>
        <v>78.8</v>
      </c>
      <c r="AX7" s="52">
        <f t="shared" si="19"/>
        <v>82.3</v>
      </c>
      <c r="AY7" s="52">
        <f t="shared" si="19"/>
        <v>77</v>
      </c>
      <c r="AZ7" s="52">
        <f t="shared" si="19"/>
        <v>77.099999999999994</v>
      </c>
      <c r="BA7" s="52">
        <f t="shared" si="19"/>
        <v>73.8</v>
      </c>
      <c r="BB7" s="52">
        <f t="shared" si="19"/>
        <v>75.5</v>
      </c>
      <c r="BC7" s="52">
        <f t="shared" si="19"/>
        <v>74.599999999999994</v>
      </c>
      <c r="BD7" s="52"/>
      <c r="BE7" s="52">
        <f>BE8</f>
        <v>68.599999999999994</v>
      </c>
      <c r="BF7" s="52">
        <f t="shared" ref="BF7:BN7" si="20">BF8</f>
        <v>79.900000000000006</v>
      </c>
      <c r="BG7" s="52">
        <f t="shared" si="20"/>
        <v>79.8</v>
      </c>
      <c r="BH7" s="52">
        <f t="shared" si="20"/>
        <v>78.8</v>
      </c>
      <c r="BI7" s="52">
        <f t="shared" si="20"/>
        <v>82.3</v>
      </c>
      <c r="BJ7" s="52">
        <f t="shared" si="20"/>
        <v>73.2</v>
      </c>
      <c r="BK7" s="52">
        <f t="shared" si="20"/>
        <v>73.2</v>
      </c>
      <c r="BL7" s="52">
        <f t="shared" si="20"/>
        <v>69.900000000000006</v>
      </c>
      <c r="BM7" s="52">
        <f t="shared" si="20"/>
        <v>71.599999999999994</v>
      </c>
      <c r="BN7" s="52">
        <f t="shared" si="20"/>
        <v>70.8</v>
      </c>
      <c r="BO7" s="52"/>
      <c r="BP7" s="52">
        <f>BP8</f>
        <v>79.8</v>
      </c>
      <c r="BQ7" s="52">
        <f t="shared" ref="BQ7:BY7" si="21">BQ8</f>
        <v>82</v>
      </c>
      <c r="BR7" s="52">
        <f t="shared" si="21"/>
        <v>78.099999999999994</v>
      </c>
      <c r="BS7" s="52">
        <f t="shared" si="21"/>
        <v>71.8</v>
      </c>
      <c r="BT7" s="52">
        <f t="shared" si="21"/>
        <v>76.900000000000006</v>
      </c>
      <c r="BU7" s="52">
        <f t="shared" si="21"/>
        <v>66.900000000000006</v>
      </c>
      <c r="BV7" s="52">
        <f t="shared" si="21"/>
        <v>66.099999999999994</v>
      </c>
      <c r="BW7" s="52">
        <f t="shared" si="21"/>
        <v>62.3</v>
      </c>
      <c r="BX7" s="52">
        <f t="shared" si="21"/>
        <v>62.1</v>
      </c>
      <c r="BY7" s="52">
        <f t="shared" si="21"/>
        <v>60.2</v>
      </c>
      <c r="BZ7" s="52"/>
      <c r="CA7" s="53">
        <f>CA8</f>
        <v>40028</v>
      </c>
      <c r="CB7" s="53">
        <f t="shared" ref="CB7:CJ7" si="22">CB8</f>
        <v>41100</v>
      </c>
      <c r="CC7" s="53">
        <f t="shared" si="22"/>
        <v>43614</v>
      </c>
      <c r="CD7" s="53">
        <f t="shared" si="22"/>
        <v>45606</v>
      </c>
      <c r="CE7" s="53">
        <f t="shared" si="22"/>
        <v>45058</v>
      </c>
      <c r="CF7" s="53">
        <f t="shared" si="22"/>
        <v>25711</v>
      </c>
      <c r="CG7" s="53">
        <f t="shared" si="22"/>
        <v>26415</v>
      </c>
      <c r="CH7" s="53">
        <f t="shared" si="22"/>
        <v>27227</v>
      </c>
      <c r="CI7" s="53">
        <f t="shared" si="22"/>
        <v>28176</v>
      </c>
      <c r="CJ7" s="53">
        <f t="shared" si="22"/>
        <v>29348</v>
      </c>
      <c r="CK7" s="52"/>
      <c r="CL7" s="53">
        <f>CL8</f>
        <v>6660</v>
      </c>
      <c r="CM7" s="53">
        <f t="shared" ref="CM7:CU7" si="23">CM8</f>
        <v>6640</v>
      </c>
      <c r="CN7" s="53">
        <f t="shared" si="23"/>
        <v>7030</v>
      </c>
      <c r="CO7" s="53">
        <f t="shared" si="23"/>
        <v>8164</v>
      </c>
      <c r="CP7" s="53">
        <f t="shared" si="23"/>
        <v>9068</v>
      </c>
      <c r="CQ7" s="53">
        <f t="shared" si="23"/>
        <v>9060</v>
      </c>
      <c r="CR7" s="53">
        <f t="shared" si="23"/>
        <v>9135</v>
      </c>
      <c r="CS7" s="53">
        <f t="shared" si="23"/>
        <v>9509</v>
      </c>
      <c r="CT7" s="53">
        <f t="shared" si="23"/>
        <v>9548</v>
      </c>
      <c r="CU7" s="53">
        <f t="shared" si="23"/>
        <v>9992</v>
      </c>
      <c r="CV7" s="52"/>
      <c r="CW7" s="52">
        <f>CW8</f>
        <v>68.5</v>
      </c>
      <c r="CX7" s="52">
        <f t="shared" ref="CX7:DF7" si="24">CX8</f>
        <v>72.7</v>
      </c>
      <c r="CY7" s="52">
        <f t="shared" si="24"/>
        <v>72.8</v>
      </c>
      <c r="CZ7" s="52">
        <f t="shared" si="24"/>
        <v>72.599999999999994</v>
      </c>
      <c r="DA7" s="52">
        <f t="shared" si="24"/>
        <v>69</v>
      </c>
      <c r="DB7" s="52">
        <f t="shared" si="24"/>
        <v>71.099999999999994</v>
      </c>
      <c r="DC7" s="52">
        <f t="shared" si="24"/>
        <v>72</v>
      </c>
      <c r="DD7" s="52">
        <f t="shared" si="24"/>
        <v>77.7</v>
      </c>
      <c r="DE7" s="52">
        <f t="shared" si="24"/>
        <v>75.7</v>
      </c>
      <c r="DF7" s="52">
        <f t="shared" si="24"/>
        <v>75.400000000000006</v>
      </c>
      <c r="DG7" s="52"/>
      <c r="DH7" s="52">
        <f>DH8</f>
        <v>15</v>
      </c>
      <c r="DI7" s="52">
        <f t="shared" ref="DI7:DQ7" si="25">DI8</f>
        <v>15.9</v>
      </c>
      <c r="DJ7" s="52">
        <f t="shared" si="25"/>
        <v>16.5</v>
      </c>
      <c r="DK7" s="52">
        <f t="shared" si="25"/>
        <v>16</v>
      </c>
      <c r="DL7" s="52">
        <f t="shared" si="25"/>
        <v>15.3</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46.1</v>
      </c>
      <c r="EE7" s="52">
        <f t="shared" ref="EE7:EM7" si="27">EE8</f>
        <v>48.3</v>
      </c>
      <c r="EF7" s="52">
        <f t="shared" si="27"/>
        <v>50.9</v>
      </c>
      <c r="EG7" s="52">
        <f t="shared" si="27"/>
        <v>49.3</v>
      </c>
      <c r="EH7" s="52">
        <f t="shared" si="27"/>
        <v>46.8</v>
      </c>
      <c r="EI7" s="52">
        <f t="shared" si="27"/>
        <v>56.1</v>
      </c>
      <c r="EJ7" s="52">
        <f t="shared" si="27"/>
        <v>56.4</v>
      </c>
      <c r="EK7" s="52">
        <f t="shared" si="27"/>
        <v>56.9</v>
      </c>
      <c r="EL7" s="52">
        <f t="shared" si="27"/>
        <v>58.3</v>
      </c>
      <c r="EM7" s="52">
        <f t="shared" si="27"/>
        <v>59.2</v>
      </c>
      <c r="EN7" s="52"/>
      <c r="EO7" s="52">
        <f>EO8</f>
        <v>78.400000000000006</v>
      </c>
      <c r="EP7" s="52">
        <f t="shared" ref="EP7:EX7" si="28">EP8</f>
        <v>80.3</v>
      </c>
      <c r="EQ7" s="52">
        <f t="shared" si="28"/>
        <v>82.4</v>
      </c>
      <c r="ER7" s="52">
        <f t="shared" si="28"/>
        <v>71.2</v>
      </c>
      <c r="ES7" s="52">
        <f t="shared" si="28"/>
        <v>68.7</v>
      </c>
      <c r="ET7" s="52">
        <f t="shared" si="28"/>
        <v>73.2</v>
      </c>
      <c r="EU7" s="52">
        <f t="shared" si="28"/>
        <v>73.400000000000006</v>
      </c>
      <c r="EV7" s="52">
        <f t="shared" si="28"/>
        <v>72.5</v>
      </c>
      <c r="EW7" s="52">
        <f t="shared" si="28"/>
        <v>72.3</v>
      </c>
      <c r="EX7" s="52">
        <f t="shared" si="28"/>
        <v>72</v>
      </c>
      <c r="EY7" s="52"/>
      <c r="EZ7" s="53">
        <f>EZ8</f>
        <v>51948850</v>
      </c>
      <c r="FA7" s="53">
        <f t="shared" ref="FA7:FI7" si="29">FA8</f>
        <v>52273163</v>
      </c>
      <c r="FB7" s="53">
        <f t="shared" si="29"/>
        <v>52877938</v>
      </c>
      <c r="FC7" s="53">
        <f t="shared" si="29"/>
        <v>58070825</v>
      </c>
      <c r="FD7" s="53">
        <f t="shared" si="29"/>
        <v>55529213</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83411</v>
      </c>
      <c r="D8" s="55">
        <v>46</v>
      </c>
      <c r="E8" s="55">
        <v>6</v>
      </c>
      <c r="F8" s="55">
        <v>0</v>
      </c>
      <c r="G8" s="55">
        <v>1</v>
      </c>
      <c r="H8" s="55" t="s">
        <v>165</v>
      </c>
      <c r="I8" s="55" t="s">
        <v>166</v>
      </c>
      <c r="J8" s="55" t="s">
        <v>167</v>
      </c>
      <c r="K8" s="55" t="s">
        <v>168</v>
      </c>
      <c r="L8" s="55" t="s">
        <v>169</v>
      </c>
      <c r="M8" s="55" t="s">
        <v>170</v>
      </c>
      <c r="N8" s="55" t="s">
        <v>171</v>
      </c>
      <c r="O8" s="55" t="s">
        <v>172</v>
      </c>
      <c r="P8" s="55" t="s">
        <v>173</v>
      </c>
      <c r="Q8" s="56">
        <v>7</v>
      </c>
      <c r="R8" s="55" t="s">
        <v>174</v>
      </c>
      <c r="S8" s="55" t="s">
        <v>175</v>
      </c>
      <c r="T8" s="55" t="s">
        <v>176</v>
      </c>
      <c r="U8" s="56">
        <v>38424</v>
      </c>
      <c r="V8" s="56">
        <v>7202</v>
      </c>
      <c r="W8" s="55" t="s">
        <v>177</v>
      </c>
      <c r="X8" s="55" t="s">
        <v>40</v>
      </c>
      <c r="Y8" s="57" t="s">
        <v>178</v>
      </c>
      <c r="Z8" s="56">
        <v>40</v>
      </c>
      <c r="AA8" s="56">
        <v>40</v>
      </c>
      <c r="AB8" s="56" t="s">
        <v>40</v>
      </c>
      <c r="AC8" s="56" t="s">
        <v>40</v>
      </c>
      <c r="AD8" s="56" t="s">
        <v>40</v>
      </c>
      <c r="AE8" s="56">
        <v>80</v>
      </c>
      <c r="AF8" s="56">
        <v>40</v>
      </c>
      <c r="AG8" s="56">
        <v>40</v>
      </c>
      <c r="AH8" s="56">
        <v>80</v>
      </c>
      <c r="AI8" s="58">
        <v>86</v>
      </c>
      <c r="AJ8" s="58">
        <v>100.1</v>
      </c>
      <c r="AK8" s="58">
        <v>101</v>
      </c>
      <c r="AL8" s="58">
        <v>96.4</v>
      </c>
      <c r="AM8" s="58">
        <v>101.2</v>
      </c>
      <c r="AN8" s="58">
        <v>97.5</v>
      </c>
      <c r="AO8" s="58">
        <v>97.7</v>
      </c>
      <c r="AP8" s="58">
        <v>100.7</v>
      </c>
      <c r="AQ8" s="58">
        <v>103.6</v>
      </c>
      <c r="AR8" s="58">
        <v>101.9</v>
      </c>
      <c r="AS8" s="58">
        <v>103.5</v>
      </c>
      <c r="AT8" s="58">
        <v>68.599999999999994</v>
      </c>
      <c r="AU8" s="58">
        <v>79.900000000000006</v>
      </c>
      <c r="AV8" s="58">
        <v>79.8</v>
      </c>
      <c r="AW8" s="58">
        <v>78.8</v>
      </c>
      <c r="AX8" s="58">
        <v>82.3</v>
      </c>
      <c r="AY8" s="58">
        <v>77</v>
      </c>
      <c r="AZ8" s="58">
        <v>77.099999999999994</v>
      </c>
      <c r="BA8" s="58">
        <v>73.8</v>
      </c>
      <c r="BB8" s="58">
        <v>75.5</v>
      </c>
      <c r="BC8" s="58">
        <v>74.599999999999994</v>
      </c>
      <c r="BD8" s="58">
        <v>86.4</v>
      </c>
      <c r="BE8" s="59">
        <v>68.599999999999994</v>
      </c>
      <c r="BF8" s="59">
        <v>79.900000000000006</v>
      </c>
      <c r="BG8" s="59">
        <v>79.8</v>
      </c>
      <c r="BH8" s="59">
        <v>78.8</v>
      </c>
      <c r="BI8" s="59">
        <v>82.3</v>
      </c>
      <c r="BJ8" s="59">
        <v>73.2</v>
      </c>
      <c r="BK8" s="59">
        <v>73.2</v>
      </c>
      <c r="BL8" s="59">
        <v>69.900000000000006</v>
      </c>
      <c r="BM8" s="59">
        <v>71.599999999999994</v>
      </c>
      <c r="BN8" s="59">
        <v>70.8</v>
      </c>
      <c r="BO8" s="59">
        <v>83.7</v>
      </c>
      <c r="BP8" s="58">
        <v>79.8</v>
      </c>
      <c r="BQ8" s="58">
        <v>82</v>
      </c>
      <c r="BR8" s="58">
        <v>78.099999999999994</v>
      </c>
      <c r="BS8" s="58">
        <v>71.8</v>
      </c>
      <c r="BT8" s="58">
        <v>76.900000000000006</v>
      </c>
      <c r="BU8" s="58">
        <v>66.900000000000006</v>
      </c>
      <c r="BV8" s="58">
        <v>66.099999999999994</v>
      </c>
      <c r="BW8" s="58">
        <v>62.3</v>
      </c>
      <c r="BX8" s="58">
        <v>62.1</v>
      </c>
      <c r="BY8" s="58">
        <v>60.2</v>
      </c>
      <c r="BZ8" s="58">
        <v>66.8</v>
      </c>
      <c r="CA8" s="59">
        <v>40028</v>
      </c>
      <c r="CB8" s="59">
        <v>41100</v>
      </c>
      <c r="CC8" s="59">
        <v>43614</v>
      </c>
      <c r="CD8" s="59">
        <v>45606</v>
      </c>
      <c r="CE8" s="59">
        <v>45058</v>
      </c>
      <c r="CF8" s="59">
        <v>25711</v>
      </c>
      <c r="CG8" s="59">
        <v>26415</v>
      </c>
      <c r="CH8" s="59">
        <v>27227</v>
      </c>
      <c r="CI8" s="59">
        <v>28176</v>
      </c>
      <c r="CJ8" s="59">
        <v>29348</v>
      </c>
      <c r="CK8" s="58">
        <v>61837</v>
      </c>
      <c r="CL8" s="59">
        <v>6660</v>
      </c>
      <c r="CM8" s="59">
        <v>6640</v>
      </c>
      <c r="CN8" s="59">
        <v>7030</v>
      </c>
      <c r="CO8" s="59">
        <v>8164</v>
      </c>
      <c r="CP8" s="59">
        <v>9068</v>
      </c>
      <c r="CQ8" s="59">
        <v>9060</v>
      </c>
      <c r="CR8" s="59">
        <v>9135</v>
      </c>
      <c r="CS8" s="59">
        <v>9509</v>
      </c>
      <c r="CT8" s="59">
        <v>9548</v>
      </c>
      <c r="CU8" s="59">
        <v>9992</v>
      </c>
      <c r="CV8" s="58">
        <v>17600</v>
      </c>
      <c r="CW8" s="59">
        <v>68.5</v>
      </c>
      <c r="CX8" s="59">
        <v>72.7</v>
      </c>
      <c r="CY8" s="59">
        <v>72.8</v>
      </c>
      <c r="CZ8" s="59">
        <v>72.599999999999994</v>
      </c>
      <c r="DA8" s="59">
        <v>69</v>
      </c>
      <c r="DB8" s="59">
        <v>71.099999999999994</v>
      </c>
      <c r="DC8" s="59">
        <v>72</v>
      </c>
      <c r="DD8" s="59">
        <v>77.7</v>
      </c>
      <c r="DE8" s="59">
        <v>75.7</v>
      </c>
      <c r="DF8" s="59">
        <v>75.400000000000006</v>
      </c>
      <c r="DG8" s="59">
        <v>55.6</v>
      </c>
      <c r="DH8" s="59">
        <v>15</v>
      </c>
      <c r="DI8" s="59">
        <v>15.9</v>
      </c>
      <c r="DJ8" s="59">
        <v>16.5</v>
      </c>
      <c r="DK8" s="59">
        <v>16</v>
      </c>
      <c r="DL8" s="59">
        <v>15.3</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46.1</v>
      </c>
      <c r="EE8" s="58">
        <v>48.3</v>
      </c>
      <c r="EF8" s="58">
        <v>50.9</v>
      </c>
      <c r="EG8" s="58">
        <v>49.3</v>
      </c>
      <c r="EH8" s="58">
        <v>46.8</v>
      </c>
      <c r="EI8" s="58">
        <v>56.1</v>
      </c>
      <c r="EJ8" s="58">
        <v>56.4</v>
      </c>
      <c r="EK8" s="58">
        <v>56.9</v>
      </c>
      <c r="EL8" s="58">
        <v>58.3</v>
      </c>
      <c r="EM8" s="58">
        <v>59.2</v>
      </c>
      <c r="EN8" s="58">
        <v>56.4</v>
      </c>
      <c r="EO8" s="58">
        <v>78.400000000000006</v>
      </c>
      <c r="EP8" s="58">
        <v>80.3</v>
      </c>
      <c r="EQ8" s="58">
        <v>82.4</v>
      </c>
      <c r="ER8" s="58">
        <v>71.2</v>
      </c>
      <c r="ES8" s="58">
        <v>68.7</v>
      </c>
      <c r="ET8" s="58">
        <v>73.2</v>
      </c>
      <c r="EU8" s="58">
        <v>73.400000000000006</v>
      </c>
      <c r="EV8" s="58">
        <v>72.5</v>
      </c>
      <c r="EW8" s="58">
        <v>72.3</v>
      </c>
      <c r="EX8" s="58">
        <v>72</v>
      </c>
      <c r="EY8" s="58">
        <v>70.7</v>
      </c>
      <c r="EZ8" s="59">
        <v>51948850</v>
      </c>
      <c r="FA8" s="59">
        <v>52273163</v>
      </c>
      <c r="FB8" s="59">
        <v>52877938</v>
      </c>
      <c r="FC8" s="59">
        <v>58070825</v>
      </c>
      <c r="FD8" s="59">
        <v>55529213</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2023-12-20T05:05:24Z</dcterms:created>
  <dcterms:modified xsi:type="dcterms:W3CDTF">2024-02-28T23:50:55Z</dcterms:modified>
  <cp:category/>
</cp:coreProperties>
</file>