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mc:AlternateContent xmlns:mc="http://schemas.openxmlformats.org/markup-compatibility/2006">
    <mc:Choice Requires="x15">
      <x15ac:absPath xmlns:x15ac="http://schemas.microsoft.com/office/spreadsheetml/2010/11/ac" url="C:\Users\0893\Desktop\R2公営企業に係る経営比較分析表\★経営比較分析表ダウンロードデータ（R2決算）\36_東海村\"/>
    </mc:Choice>
  </mc:AlternateContent>
  <xr:revisionPtr revIDLastSave="0" documentId="13_ncr:1_{C0FDD0CC-C4AE-486C-B5B9-827ADA233B8A}" xr6:coauthVersionLast="36" xr6:coauthVersionMax="36" xr10:uidLastSave="{00000000-0000-0000-0000-000000000000}"/>
  <workbookProtection workbookAlgorithmName="SHA-512" workbookHashValue="m72kry/YEyjFm2jv3dP+a/WRQZYClm0Ajd/74dfH80b/P5t6UUacVLN0BN8cHUoYLI89SHT5BXdiYefG5cuwAQ==" workbookSaltValue="BSsBbvVkb6k3eSBraCb2GQ==" workbookSpinCount="100000" lockStructure="1"/>
  <bookViews>
    <workbookView xWindow="0" yWindow="0" windowWidth="15360" windowHeight="7632"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BB10" i="4" s="1"/>
  <c r="W6" i="5"/>
  <c r="AT10" i="4" s="1"/>
  <c r="V6" i="5"/>
  <c r="AL10" i="4" s="1"/>
  <c r="U6" i="5"/>
  <c r="T6" i="5"/>
  <c r="AT8" i="4" s="1"/>
  <c r="S6" i="5"/>
  <c r="R6" i="5"/>
  <c r="AD10" i="4" s="1"/>
  <c r="Q6" i="5"/>
  <c r="P6" i="5"/>
  <c r="P10" i="4" s="1"/>
  <c r="O6" i="5"/>
  <c r="N6" i="5"/>
  <c r="B10" i="4" s="1"/>
  <c r="M6" i="5"/>
  <c r="L6" i="5"/>
  <c r="W8" i="4" s="1"/>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I85" i="4"/>
  <c r="G85" i="4"/>
  <c r="F85" i="4"/>
  <c r="W10" i="4"/>
  <c r="I10" i="4"/>
  <c r="BB8" i="4"/>
  <c r="AL8" i="4"/>
  <c r="AD8" i="4"/>
</calcChain>
</file>

<file path=xl/sharedStrings.xml><?xml version="1.0" encoding="utf-8"?>
<sst xmlns="http://schemas.openxmlformats.org/spreadsheetml/2006/main" count="299" uniqueCount="118">
  <si>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</si>
  <si>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</si>
  <si>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</si>
  <si>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</si>
  <si>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</si>
  <si>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</si>
  <si>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</si>
  <si>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</si>
  <si>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</si>
  <si>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</si>
  <si>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</si>
  <si>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</si>
  <si>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</si>
  <si>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</si>
  <si>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</si>
  <si>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</si>
  <si>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</si>
  <si>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</si>
  <si>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</si>
  <si>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</si>
  <si>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</si>
  <si>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</si>
  <si>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</si>
  <si>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</si>
  <si>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</si>
  <si>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</si>
  <si>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</si>
  <si>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</si>
  <si>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</si>
  <si>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</si>
  <si>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</si>
  <si>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</si>
  <si>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</si>
  <si>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</si>
  <si>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</si>
  <si>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</si>
  <si>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</si>
  <si>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</si>
  <si>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</si>
  <si>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</si>
  <si>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</si>
  <si>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</si>
  <si>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</si>
  <si>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</si>
  <si>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</si>
  <si>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</si>
  <si>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</si>
  <si>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</si>
  <si>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</si>
  <si>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</si>
  <si>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</si>
  <si>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</si>
  <si>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</si>
  <si>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</si>
  <si>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</si>
  <si>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</si>
  <si>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</si>
  <si>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</si>
  <si>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</si>
  <si>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</si>
  <si>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</si>
  <si>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</si>
  <si>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</si>
  <si>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</si>
  <si>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</si>
  <si>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</si>
  <si>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</si>
  <si>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</si>
  <si>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</si>
  <si>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</si>
  <si>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</si>
  <si>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</si>
  <si>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</si>
  <si>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</si>
  <si>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</si>
  <si>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</si>
  <si>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</si>
  <si>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</si>
  <si>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</si>
  <si>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</si>
  <si>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</si>
  <si>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</si>
  <si>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</si>
  <si>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</si>
  <si>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</si>
  <si>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</si>
  <si>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</si>
  <si>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</si>
  <si>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</si>
  <si>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</si>
  <si>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</si>
  <si>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</si>
  <si>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</si>
  <si>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</si>
  <si>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</si>
  <si>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</si>
  <si>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　東海村</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</si>
  <si>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</si>
  <si>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</si>
  <si>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</si>
  <si>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</si>
  <si>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</si>
  <si>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</si>
  <si>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</si>
  <si>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</si>
  <si>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</si>
  <si>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</si>
  <si>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</si>
  <si>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</si>
  <si>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</si>
  <si>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</si>
  <si>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</si>
  <si>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</si>
  <si>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</si>
  <si>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</si>
  <si>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法定耐用年数を超えた管渠は現在ありませんが，今後はストックマネジメント計画に基づき，老朽化した管渠の長寿命化を図っていく予定です。</t>
    <phoneticPr fontId="4"/>
  </si>
  <si>
    <t>①収益的収支比率は100.16%であり，使用料収入や一般会計からの基準内繰入金により維持管理費や支払利息等の費用を賄えていますが，持続可能で健全な運営を行っていくため，今後も適正な下水道使用料金について検討してまいります。
⑤経費回収率は，全国平均や類似団体に比べて良好ではありますが，接続推進による収益向上や不明水対策等による経費削減を図ってまいります。
⑥汚水処理原価は，全国平均や類似団体に比べて安い水準ですが，維持管理費等の経費削減を図っていく必要があります。
⑧水洗化率は，全国平均や類似団体に比べて低くなっており，公共水域保全の観点から接続率向上に取り組んでまいります。</t>
    <rPh sb="20" eb="22">
      <t>シヨウ</t>
    </rPh>
    <rPh sb="65" eb="67">
      <t>ジゾク</t>
    </rPh>
    <rPh sb="84" eb="86">
      <t>コンゴ</t>
    </rPh>
    <rPh sb="247" eb="249">
      <t>ルイジ</t>
    </rPh>
    <rPh sb="249" eb="251">
      <t>ダンタイ</t>
    </rPh>
    <phoneticPr fontId="4"/>
  </si>
  <si>
    <t>経営基盤の強化や財政マネジメント向上をより的確に行うため，令和元年度より地方公営企業法の財務規定を適用する公営企業となりました。
また，令和2年度に今後10年間の中長期的な財政分析や経営方針を示した経営戦略を策定しました。
今後は，将来の改築費用や維持管理費を的確に把握するとともに，負担区分の明確化や資産の把握など，持続可能で健全な企業運営体制を構築してまいります。</t>
    <rPh sb="167" eb="169">
      <t>キギョウ</t>
    </rPh>
    <rPh sb="171" eb="173">
      <t>タイセイ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</si>
</sst>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0082-4495-88B0-04E51721A1DA}"/>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0.36</c:v>
                </c:pt>
                <c:pt idx="4">
                  <c:v>0.39</c:v>
                </c:pt>
              </c:numCache>
            </c:numRef>
          </c:val>
          <c:smooth val="0"/>
          <c:extLst>
            <c:ext xmlns:c16="http://schemas.microsoft.com/office/drawing/2014/chart" uri="{C3380CC4-5D6E-409C-BE32-E72D297353CC}">
              <c16:uniqueId val="{00000001-0082-4495-88B0-04E51721A1DA}"/>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478-4A09-B690-6451D35818B6}"/>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42.47</c:v>
                </c:pt>
                <c:pt idx="4">
                  <c:v>42.4</c:v>
                </c:pt>
              </c:numCache>
            </c:numRef>
          </c:val>
          <c:smooth val="0"/>
          <c:extLst>
            <c:ext xmlns:c16="http://schemas.microsoft.com/office/drawing/2014/chart" uri="{C3380CC4-5D6E-409C-BE32-E72D297353CC}">
              <c16:uniqueId val="{00000001-0478-4A09-B690-6451D35818B6}"/>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80.94</c:v>
                </c:pt>
                <c:pt idx="4">
                  <c:v>81.23</c:v>
                </c:pt>
              </c:numCache>
            </c:numRef>
          </c:val>
          <c:extLst>
            <c:ext xmlns:c16="http://schemas.microsoft.com/office/drawing/2014/chart" uri="{C3380CC4-5D6E-409C-BE32-E72D297353CC}">
              <c16:uniqueId val="{00000000-72E0-4FC7-88F7-39A854489467}"/>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83.75</c:v>
                </c:pt>
                <c:pt idx="4">
                  <c:v>84.19</c:v>
                </c:pt>
              </c:numCache>
            </c:numRef>
          </c:val>
          <c:smooth val="0"/>
          <c:extLst>
            <c:ext xmlns:c16="http://schemas.microsoft.com/office/drawing/2014/chart" uri="{C3380CC4-5D6E-409C-BE32-E72D297353CC}">
              <c16:uniqueId val="{00000001-72E0-4FC7-88F7-39A854489467}"/>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104.63</c:v>
                </c:pt>
                <c:pt idx="4">
                  <c:v>100.16</c:v>
                </c:pt>
              </c:numCache>
            </c:numRef>
          </c:val>
          <c:extLst>
            <c:ext xmlns:c16="http://schemas.microsoft.com/office/drawing/2014/chart" uri="{C3380CC4-5D6E-409C-BE32-E72D297353CC}">
              <c16:uniqueId val="{00000000-4A39-4E8D-BCAB-044924B9CB80}"/>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102.73</c:v>
                </c:pt>
                <c:pt idx="4">
                  <c:v>105.78</c:v>
                </c:pt>
              </c:numCache>
            </c:numRef>
          </c:val>
          <c:smooth val="0"/>
          <c:extLst>
            <c:ext xmlns:c16="http://schemas.microsoft.com/office/drawing/2014/chart" uri="{C3380CC4-5D6E-409C-BE32-E72D297353CC}">
              <c16:uniqueId val="{00000001-4A39-4E8D-BCAB-044924B9CB80}"/>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2.68</c:v>
                </c:pt>
                <c:pt idx="4">
                  <c:v>5.15</c:v>
                </c:pt>
              </c:numCache>
            </c:numRef>
          </c:val>
          <c:extLst>
            <c:ext xmlns:c16="http://schemas.microsoft.com/office/drawing/2014/chart" uri="{C3380CC4-5D6E-409C-BE32-E72D297353CC}">
              <c16:uniqueId val="{00000000-FBB9-4933-B0B8-C6458F669FFB}"/>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24.68</c:v>
                </c:pt>
                <c:pt idx="4">
                  <c:v>21.36</c:v>
                </c:pt>
              </c:numCache>
            </c:numRef>
          </c:val>
          <c:smooth val="0"/>
          <c:extLst>
            <c:ext xmlns:c16="http://schemas.microsoft.com/office/drawing/2014/chart" uri="{C3380CC4-5D6E-409C-BE32-E72D297353CC}">
              <c16:uniqueId val="{00000001-FBB9-4933-B0B8-C6458F669FFB}"/>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96C9-4099-8426-AB426B1F108C}"/>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8.6199999999999992</c:v>
                </c:pt>
                <c:pt idx="4">
                  <c:v>0.01</c:v>
                </c:pt>
              </c:numCache>
            </c:numRef>
          </c:val>
          <c:smooth val="0"/>
          <c:extLst>
            <c:ext xmlns:c16="http://schemas.microsoft.com/office/drawing/2014/chart" uri="{C3380CC4-5D6E-409C-BE32-E72D297353CC}">
              <c16:uniqueId val="{00000001-96C9-4099-8426-AB426B1F108C}"/>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B5FE-4444-AC4F-6B712EB0A3BE}"/>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94.97</c:v>
                </c:pt>
                <c:pt idx="4">
                  <c:v>63.96</c:v>
                </c:pt>
              </c:numCache>
            </c:numRef>
          </c:val>
          <c:smooth val="0"/>
          <c:extLst>
            <c:ext xmlns:c16="http://schemas.microsoft.com/office/drawing/2014/chart" uri="{C3380CC4-5D6E-409C-BE32-E72D297353CC}">
              <c16:uniqueId val="{00000001-B5FE-4444-AC4F-6B712EB0A3BE}"/>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70.83</c:v>
                </c:pt>
                <c:pt idx="4">
                  <c:v>48.15</c:v>
                </c:pt>
              </c:numCache>
            </c:numRef>
          </c:val>
          <c:extLst>
            <c:ext xmlns:c16="http://schemas.microsoft.com/office/drawing/2014/chart" uri="{C3380CC4-5D6E-409C-BE32-E72D297353CC}">
              <c16:uniqueId val="{00000000-3AB8-42EA-8034-A44FF35A854D}"/>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47.72</c:v>
                </c:pt>
                <c:pt idx="4">
                  <c:v>44.24</c:v>
                </c:pt>
              </c:numCache>
            </c:numRef>
          </c:val>
          <c:smooth val="0"/>
          <c:extLst>
            <c:ext xmlns:c16="http://schemas.microsoft.com/office/drawing/2014/chart" uri="{C3380CC4-5D6E-409C-BE32-E72D297353CC}">
              <c16:uniqueId val="{00000001-3AB8-42EA-8034-A44FF35A854D}"/>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362.1</c:v>
                </c:pt>
                <c:pt idx="4">
                  <c:v>221.02</c:v>
                </c:pt>
              </c:numCache>
            </c:numRef>
          </c:val>
          <c:extLst>
            <c:ext xmlns:c16="http://schemas.microsoft.com/office/drawing/2014/chart" uri="{C3380CC4-5D6E-409C-BE32-E72D297353CC}">
              <c16:uniqueId val="{00000000-70C3-4FC0-A662-DBFFFE2DA6B7}"/>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1206.79</c:v>
                </c:pt>
                <c:pt idx="4">
                  <c:v>1258.43</c:v>
                </c:pt>
              </c:numCache>
            </c:numRef>
          </c:val>
          <c:smooth val="0"/>
          <c:extLst>
            <c:ext xmlns:c16="http://schemas.microsoft.com/office/drawing/2014/chart" uri="{C3380CC4-5D6E-409C-BE32-E72D297353CC}">
              <c16:uniqueId val="{00000001-70C3-4FC0-A662-DBFFFE2DA6B7}"/>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88.55</c:v>
                </c:pt>
                <c:pt idx="4">
                  <c:v>91.78</c:v>
                </c:pt>
              </c:numCache>
            </c:numRef>
          </c:val>
          <c:extLst>
            <c:ext xmlns:c16="http://schemas.microsoft.com/office/drawing/2014/chart" uri="{C3380CC4-5D6E-409C-BE32-E72D297353CC}">
              <c16:uniqueId val="{00000000-DDF2-44AD-ACEB-CB62BA75C40B}"/>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71.84</c:v>
                </c:pt>
                <c:pt idx="4">
                  <c:v>73.36</c:v>
                </c:pt>
              </c:numCache>
            </c:numRef>
          </c:val>
          <c:smooth val="0"/>
          <c:extLst>
            <c:ext xmlns:c16="http://schemas.microsoft.com/office/drawing/2014/chart" uri="{C3380CC4-5D6E-409C-BE32-E72D297353CC}">
              <c16:uniqueId val="{00000001-DDF2-44AD-ACEB-CB62BA75C40B}"/>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150</c:v>
                </c:pt>
                <c:pt idx="4">
                  <c:v>150</c:v>
                </c:pt>
              </c:numCache>
            </c:numRef>
          </c:val>
          <c:extLst>
            <c:ext xmlns:c16="http://schemas.microsoft.com/office/drawing/2014/chart" uri="{C3380CC4-5D6E-409C-BE32-E72D297353CC}">
              <c16:uniqueId val="{00000000-67C3-42D6-941F-5247430023BF}"/>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228.47</c:v>
                </c:pt>
                <c:pt idx="4">
                  <c:v>224.88</c:v>
                </c:pt>
              </c:numCache>
            </c:numRef>
          </c:val>
          <c:smooth val="0"/>
          <c:extLst>
            <c:ext xmlns:c16="http://schemas.microsoft.com/office/drawing/2014/chart" uri="{C3380CC4-5D6E-409C-BE32-E72D297353CC}">
              <c16:uniqueId val="{00000001-67C3-42D6-941F-5247430023BF}"/>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【61.55】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【1,260.21】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【215.41】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【75.29】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2">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2">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5" t="str">
        <f>データ!H6</f>
        <v>茨城県　東海村</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2">
      <c r="A8" s="2"/>
      <c r="B8" s="72" t="str">
        <f>データ!I6</f>
        <v>法適用</v>
      </c>
      <c r="C8" s="72"/>
      <c r="D8" s="72"/>
      <c r="E8" s="72"/>
      <c r="F8" s="72"/>
      <c r="G8" s="72"/>
      <c r="H8" s="72"/>
      <c r="I8" s="72" t="str">
        <f>データ!J6</f>
        <v>下水道事業</v>
      </c>
      <c r="J8" s="72"/>
      <c r="K8" s="72"/>
      <c r="L8" s="72"/>
      <c r="M8" s="72"/>
      <c r="N8" s="72"/>
      <c r="O8" s="72"/>
      <c r="P8" s="72" t="str">
        <f>データ!K6</f>
        <v>特定環境保全公共下水道</v>
      </c>
      <c r="Q8" s="72"/>
      <c r="R8" s="72"/>
      <c r="S8" s="72"/>
      <c r="T8" s="72"/>
      <c r="U8" s="72"/>
      <c r="V8" s="72"/>
      <c r="W8" s="72" t="str">
        <f>データ!L6</f>
        <v>D2</v>
      </c>
      <c r="X8" s="72"/>
      <c r="Y8" s="72"/>
      <c r="Z8" s="72"/>
      <c r="AA8" s="72"/>
      <c r="AB8" s="72"/>
      <c r="AC8" s="72"/>
      <c r="AD8" s="73" t="str">
        <f>データ!$M$6</f>
        <v>非設置</v>
      </c>
      <c r="AE8" s="73"/>
      <c r="AF8" s="73"/>
      <c r="AG8" s="73"/>
      <c r="AH8" s="73"/>
      <c r="AI8" s="73"/>
      <c r="AJ8" s="73"/>
      <c r="AK8" s="3"/>
      <c r="AL8" s="69">
        <f>データ!S6</f>
        <v>38376</v>
      </c>
      <c r="AM8" s="69"/>
      <c r="AN8" s="69"/>
      <c r="AO8" s="69"/>
      <c r="AP8" s="69"/>
      <c r="AQ8" s="69"/>
      <c r="AR8" s="69"/>
      <c r="AS8" s="69"/>
      <c r="AT8" s="68">
        <f>データ!T6</f>
        <v>38</v>
      </c>
      <c r="AU8" s="68"/>
      <c r="AV8" s="68"/>
      <c r="AW8" s="68"/>
      <c r="AX8" s="68"/>
      <c r="AY8" s="68"/>
      <c r="AZ8" s="68"/>
      <c r="BA8" s="68"/>
      <c r="BB8" s="68">
        <f>データ!U6</f>
        <v>1009.89</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2">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2">
      <c r="A10" s="2"/>
      <c r="B10" s="68" t="str">
        <f>データ!N6</f>
        <v>-</v>
      </c>
      <c r="C10" s="68"/>
      <c r="D10" s="68"/>
      <c r="E10" s="68"/>
      <c r="F10" s="68"/>
      <c r="G10" s="68"/>
      <c r="H10" s="68"/>
      <c r="I10" s="68">
        <f>データ!O6</f>
        <v>64.900000000000006</v>
      </c>
      <c r="J10" s="68"/>
      <c r="K10" s="68"/>
      <c r="L10" s="68"/>
      <c r="M10" s="68"/>
      <c r="N10" s="68"/>
      <c r="O10" s="68"/>
      <c r="P10" s="68">
        <f>データ!P6</f>
        <v>28.91</v>
      </c>
      <c r="Q10" s="68"/>
      <c r="R10" s="68"/>
      <c r="S10" s="68"/>
      <c r="T10" s="68"/>
      <c r="U10" s="68"/>
      <c r="V10" s="68"/>
      <c r="W10" s="68">
        <f>データ!Q6</f>
        <v>80.62</v>
      </c>
      <c r="X10" s="68"/>
      <c r="Y10" s="68"/>
      <c r="Z10" s="68"/>
      <c r="AA10" s="68"/>
      <c r="AB10" s="68"/>
      <c r="AC10" s="68"/>
      <c r="AD10" s="69">
        <f>データ!R6</f>
        <v>2640</v>
      </c>
      <c r="AE10" s="69"/>
      <c r="AF10" s="69"/>
      <c r="AG10" s="69"/>
      <c r="AH10" s="69"/>
      <c r="AI10" s="69"/>
      <c r="AJ10" s="69"/>
      <c r="AK10" s="2"/>
      <c r="AL10" s="69">
        <f>データ!V6</f>
        <v>11098</v>
      </c>
      <c r="AM10" s="69"/>
      <c r="AN10" s="69"/>
      <c r="AO10" s="69"/>
      <c r="AP10" s="69"/>
      <c r="AQ10" s="69"/>
      <c r="AR10" s="69"/>
      <c r="AS10" s="69"/>
      <c r="AT10" s="68">
        <f>データ!W6</f>
        <v>4.3099999999999996</v>
      </c>
      <c r="AU10" s="68"/>
      <c r="AV10" s="68"/>
      <c r="AW10" s="68"/>
      <c r="AX10" s="68"/>
      <c r="AY10" s="68"/>
      <c r="AZ10" s="68"/>
      <c r="BA10" s="68"/>
      <c r="BB10" s="68">
        <f>データ!X6</f>
        <v>2574.94</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2">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2">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116</v>
      </c>
      <c r="BM16" s="44"/>
      <c r="BN16" s="44"/>
      <c r="BO16" s="44"/>
      <c r="BP16" s="44"/>
      <c r="BQ16" s="44"/>
      <c r="BR16" s="44"/>
      <c r="BS16" s="44"/>
      <c r="BT16" s="44"/>
      <c r="BU16" s="44"/>
      <c r="BV16" s="44"/>
      <c r="BW16" s="44"/>
      <c r="BX16" s="44"/>
      <c r="BY16" s="44"/>
      <c r="BZ16" s="45"/>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115</v>
      </c>
      <c r="BM47" s="44"/>
      <c r="BN47" s="44"/>
      <c r="BO47" s="44"/>
      <c r="BP47" s="44"/>
      <c r="BQ47" s="44"/>
      <c r="BR47" s="44"/>
      <c r="BS47" s="44"/>
      <c r="BT47" s="44"/>
      <c r="BU47" s="44"/>
      <c r="BV47" s="44"/>
      <c r="BW47" s="44"/>
      <c r="BX47" s="44"/>
      <c r="BY47" s="44"/>
      <c r="BZ47" s="45"/>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2">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2">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117</v>
      </c>
      <c r="BM66" s="44"/>
      <c r="BN66" s="44"/>
      <c r="BO66" s="44"/>
      <c r="BP66" s="44"/>
      <c r="BQ66" s="44"/>
      <c r="BR66" s="44"/>
      <c r="BS66" s="44"/>
      <c r="BT66" s="44"/>
      <c r="BU66" s="44"/>
      <c r="BV66" s="44"/>
      <c r="BW66" s="44"/>
      <c r="BX66" s="44"/>
      <c r="BY66" s="44"/>
      <c r="BZ66" s="45"/>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2">
      <c r="C83" s="2" t="s">
        <v>30</v>
      </c>
    </row>
    <row r="84" spans="1:78" hidden="1" x14ac:dyDescent="0.2">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2">
      <c r="B85" s="26"/>
      <c r="C85" s="26"/>
      <c r="D85" s="26"/>
      <c r="E85" s="26" t="str">
        <f>データ!AI6</f>
        <v>【104.83】</v>
      </c>
      <c r="F85" s="26" t="str">
        <f>データ!AT6</f>
        <v>【61.55】</v>
      </c>
      <c r="G85" s="26" t="str">
        <f>データ!BE6</f>
        <v>【45.34】</v>
      </c>
      <c r="H85" s="26" t="str">
        <f>データ!BP6</f>
        <v>【1,260.21】</v>
      </c>
      <c r="I85" s="26" t="str">
        <f>データ!CA6</f>
        <v>【75.29】</v>
      </c>
      <c r="J85" s="26" t="str">
        <f>データ!CL6</f>
        <v>【215.41】</v>
      </c>
      <c r="K85" s="26" t="str">
        <f>データ!CW6</f>
        <v>【42.90】</v>
      </c>
      <c r="L85" s="26" t="str">
        <f>データ!DH6</f>
        <v>【84.75】</v>
      </c>
      <c r="M85" s="26" t="str">
        <f>データ!DS6</f>
        <v>【23.60】</v>
      </c>
      <c r="N85" s="26" t="str">
        <f>データ!ED6</f>
        <v>【0.01】</v>
      </c>
      <c r="O85" s="26" t="str">
        <f>データ!EO6</f>
        <v>【0.30】</v>
      </c>
    </row>
  </sheetData>
  <sheetProtection algorithmName="SHA-512" hashValue="09FWiWw/8IT+7techNoOxdUSfkJkWJ4Lsziy4Hp/MQjnOZ1EdlLsURarQ0/WbHrtYqDxmsJrfz+e+6MI2JeKGw==" saltValue="c6T59Rqc9rNTKbes46v/A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2">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2">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2">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2">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2">
      <c r="A6" s="28" t="s">
        <v>95</v>
      </c>
      <c r="B6" s="33">
        <f>B7</f>
        <v>2020</v>
      </c>
      <c r="C6" s="33">
        <f t="shared" ref="C6:X6" si="3">C7</f>
        <v>83411</v>
      </c>
      <c r="D6" s="33">
        <f t="shared" si="3"/>
        <v>46</v>
      </c>
      <c r="E6" s="33">
        <f t="shared" si="3"/>
        <v>17</v>
      </c>
      <c r="F6" s="33">
        <f t="shared" si="3"/>
        <v>4</v>
      </c>
      <c r="G6" s="33">
        <f t="shared" si="3"/>
        <v>0</v>
      </c>
      <c r="H6" s="33" t="str">
        <f t="shared" si="3"/>
        <v>茨城県　東海村</v>
      </c>
      <c r="I6" s="33" t="str">
        <f t="shared" si="3"/>
        <v>法適用</v>
      </c>
      <c r="J6" s="33" t="str">
        <f t="shared" si="3"/>
        <v>下水道事業</v>
      </c>
      <c r="K6" s="33" t="str">
        <f t="shared" si="3"/>
        <v>特定環境保全公共下水道</v>
      </c>
      <c r="L6" s="33" t="str">
        <f t="shared" si="3"/>
        <v>D2</v>
      </c>
      <c r="M6" s="33" t="str">
        <f t="shared" si="3"/>
        <v>非設置</v>
      </c>
      <c r="N6" s="34" t="str">
        <f t="shared" si="3"/>
        <v>-</v>
      </c>
      <c r="O6" s="34">
        <f t="shared" si="3"/>
        <v>64.900000000000006</v>
      </c>
      <c r="P6" s="34">
        <f t="shared" si="3"/>
        <v>28.91</v>
      </c>
      <c r="Q6" s="34">
        <f t="shared" si="3"/>
        <v>80.62</v>
      </c>
      <c r="R6" s="34">
        <f t="shared" si="3"/>
        <v>2640</v>
      </c>
      <c r="S6" s="34">
        <f t="shared" si="3"/>
        <v>38376</v>
      </c>
      <c r="T6" s="34">
        <f t="shared" si="3"/>
        <v>38</v>
      </c>
      <c r="U6" s="34">
        <f t="shared" si="3"/>
        <v>1009.89</v>
      </c>
      <c r="V6" s="34">
        <f t="shared" si="3"/>
        <v>11098</v>
      </c>
      <c r="W6" s="34">
        <f t="shared" si="3"/>
        <v>4.3099999999999996</v>
      </c>
      <c r="X6" s="34">
        <f t="shared" si="3"/>
        <v>2574.94</v>
      </c>
      <c r="Y6" s="35" t="str">
        <f>IF(Y7="",NA(),Y7)</f>
        <v>-</v>
      </c>
      <c r="Z6" s="35" t="str">
        <f t="shared" ref="Z6:AH6" si="4">IF(Z7="",NA(),Z7)</f>
        <v>-</v>
      </c>
      <c r="AA6" s="35" t="str">
        <f t="shared" si="4"/>
        <v>-</v>
      </c>
      <c r="AB6" s="35">
        <f t="shared" si="4"/>
        <v>104.63</v>
      </c>
      <c r="AC6" s="35">
        <f t="shared" si="4"/>
        <v>100.16</v>
      </c>
      <c r="AD6" s="35" t="str">
        <f t="shared" si="4"/>
        <v>-</v>
      </c>
      <c r="AE6" s="35" t="str">
        <f t="shared" si="4"/>
        <v>-</v>
      </c>
      <c r="AF6" s="35" t="str">
        <f t="shared" si="4"/>
        <v>-</v>
      </c>
      <c r="AG6" s="35">
        <f t="shared" si="4"/>
        <v>102.73</v>
      </c>
      <c r="AH6" s="35">
        <f t="shared" si="4"/>
        <v>105.78</v>
      </c>
      <c r="AI6" s="34" t="str">
        <f>IF(AI7="","",IF(AI7="-","【-】","【"&amp;SUBSTITUTE(TEXT(AI7,"#,##0.00"),"-","△")&amp;"】"))</f>
        <v>【104.83】</v>
      </c>
      <c r="AJ6" s="35" t="str">
        <f>IF(AJ7="",NA(),AJ7)</f>
        <v>-</v>
      </c>
      <c r="AK6" s="35" t="str">
        <f t="shared" ref="AK6:AS6" si="5">IF(AK7="",NA(),AK7)</f>
        <v>-</v>
      </c>
      <c r="AL6" s="35" t="str">
        <f t="shared" si="5"/>
        <v>-</v>
      </c>
      <c r="AM6" s="34">
        <f t="shared" si="5"/>
        <v>0</v>
      </c>
      <c r="AN6" s="34">
        <f t="shared" si="5"/>
        <v>0</v>
      </c>
      <c r="AO6" s="35" t="str">
        <f t="shared" si="5"/>
        <v>-</v>
      </c>
      <c r="AP6" s="35" t="str">
        <f t="shared" si="5"/>
        <v>-</v>
      </c>
      <c r="AQ6" s="35" t="str">
        <f t="shared" si="5"/>
        <v>-</v>
      </c>
      <c r="AR6" s="35">
        <f t="shared" si="5"/>
        <v>94.97</v>
      </c>
      <c r="AS6" s="35">
        <f t="shared" si="5"/>
        <v>63.96</v>
      </c>
      <c r="AT6" s="34" t="str">
        <f>IF(AT7="","",IF(AT7="-","【-】","【"&amp;SUBSTITUTE(TEXT(AT7,"#,##0.00"),"-","△")&amp;"】"))</f>
        <v>【61.55】</v>
      </c>
      <c r="AU6" s="35" t="str">
        <f>IF(AU7="",NA(),AU7)</f>
        <v>-</v>
      </c>
      <c r="AV6" s="35" t="str">
        <f t="shared" ref="AV6:BD6" si="6">IF(AV7="",NA(),AV7)</f>
        <v>-</v>
      </c>
      <c r="AW6" s="35" t="str">
        <f t="shared" si="6"/>
        <v>-</v>
      </c>
      <c r="AX6" s="35">
        <f t="shared" si="6"/>
        <v>70.83</v>
      </c>
      <c r="AY6" s="35">
        <f t="shared" si="6"/>
        <v>48.15</v>
      </c>
      <c r="AZ6" s="35" t="str">
        <f t="shared" si="6"/>
        <v>-</v>
      </c>
      <c r="BA6" s="35" t="str">
        <f t="shared" si="6"/>
        <v>-</v>
      </c>
      <c r="BB6" s="35" t="str">
        <f t="shared" si="6"/>
        <v>-</v>
      </c>
      <c r="BC6" s="35">
        <f t="shared" si="6"/>
        <v>47.72</v>
      </c>
      <c r="BD6" s="35">
        <f t="shared" si="6"/>
        <v>44.24</v>
      </c>
      <c r="BE6" s="34" t="str">
        <f>IF(BE7="","",IF(BE7="-","【-】","【"&amp;SUBSTITUTE(TEXT(BE7,"#,##0.00"),"-","△")&amp;"】"))</f>
        <v>【45.34】</v>
      </c>
      <c r="BF6" s="35" t="str">
        <f>IF(BF7="",NA(),BF7)</f>
        <v>-</v>
      </c>
      <c r="BG6" s="35" t="str">
        <f t="shared" ref="BG6:BO6" si="7">IF(BG7="",NA(),BG7)</f>
        <v>-</v>
      </c>
      <c r="BH6" s="35" t="str">
        <f t="shared" si="7"/>
        <v>-</v>
      </c>
      <c r="BI6" s="35">
        <f t="shared" si="7"/>
        <v>362.1</v>
      </c>
      <c r="BJ6" s="35">
        <f t="shared" si="7"/>
        <v>221.02</v>
      </c>
      <c r="BK6" s="35" t="str">
        <f t="shared" si="7"/>
        <v>-</v>
      </c>
      <c r="BL6" s="35" t="str">
        <f t="shared" si="7"/>
        <v>-</v>
      </c>
      <c r="BM6" s="35" t="str">
        <f t="shared" si="7"/>
        <v>-</v>
      </c>
      <c r="BN6" s="35">
        <f t="shared" si="7"/>
        <v>1206.79</v>
      </c>
      <c r="BO6" s="35">
        <f t="shared" si="7"/>
        <v>1258.43</v>
      </c>
      <c r="BP6" s="34" t="str">
        <f>IF(BP7="","",IF(BP7="-","【-】","【"&amp;SUBSTITUTE(TEXT(BP7,"#,##0.00"),"-","△")&amp;"】"))</f>
        <v>【1,260.21】</v>
      </c>
      <c r="BQ6" s="35" t="str">
        <f>IF(BQ7="",NA(),BQ7)</f>
        <v>-</v>
      </c>
      <c r="BR6" s="35" t="str">
        <f t="shared" ref="BR6:BZ6" si="8">IF(BR7="",NA(),BR7)</f>
        <v>-</v>
      </c>
      <c r="BS6" s="35" t="str">
        <f t="shared" si="8"/>
        <v>-</v>
      </c>
      <c r="BT6" s="35">
        <f t="shared" si="8"/>
        <v>88.55</v>
      </c>
      <c r="BU6" s="35">
        <f t="shared" si="8"/>
        <v>91.78</v>
      </c>
      <c r="BV6" s="35" t="str">
        <f t="shared" si="8"/>
        <v>-</v>
      </c>
      <c r="BW6" s="35" t="str">
        <f t="shared" si="8"/>
        <v>-</v>
      </c>
      <c r="BX6" s="35" t="str">
        <f t="shared" si="8"/>
        <v>-</v>
      </c>
      <c r="BY6" s="35">
        <f t="shared" si="8"/>
        <v>71.84</v>
      </c>
      <c r="BZ6" s="35">
        <f t="shared" si="8"/>
        <v>73.36</v>
      </c>
      <c r="CA6" s="34" t="str">
        <f>IF(CA7="","",IF(CA7="-","【-】","【"&amp;SUBSTITUTE(TEXT(CA7,"#,##0.00"),"-","△")&amp;"】"))</f>
        <v>【75.29】</v>
      </c>
      <c r="CB6" s="35" t="str">
        <f>IF(CB7="",NA(),CB7)</f>
        <v>-</v>
      </c>
      <c r="CC6" s="35" t="str">
        <f t="shared" ref="CC6:CK6" si="9">IF(CC7="",NA(),CC7)</f>
        <v>-</v>
      </c>
      <c r="CD6" s="35" t="str">
        <f t="shared" si="9"/>
        <v>-</v>
      </c>
      <c r="CE6" s="35">
        <f t="shared" si="9"/>
        <v>150</v>
      </c>
      <c r="CF6" s="35">
        <f t="shared" si="9"/>
        <v>150</v>
      </c>
      <c r="CG6" s="35" t="str">
        <f t="shared" si="9"/>
        <v>-</v>
      </c>
      <c r="CH6" s="35" t="str">
        <f t="shared" si="9"/>
        <v>-</v>
      </c>
      <c r="CI6" s="35" t="str">
        <f t="shared" si="9"/>
        <v>-</v>
      </c>
      <c r="CJ6" s="35">
        <f t="shared" si="9"/>
        <v>228.47</v>
      </c>
      <c r="CK6" s="35">
        <f t="shared" si="9"/>
        <v>224.88</v>
      </c>
      <c r="CL6" s="34" t="str">
        <f>IF(CL7="","",IF(CL7="-","【-】","【"&amp;SUBSTITUTE(TEXT(CL7,"#,##0.00"),"-","△")&amp;"】"))</f>
        <v>【215.41】</v>
      </c>
      <c r="CM6" s="35" t="str">
        <f>IF(CM7="",NA(),CM7)</f>
        <v>-</v>
      </c>
      <c r="CN6" s="35" t="str">
        <f t="shared" ref="CN6:CV6" si="10">IF(CN7="",NA(),CN7)</f>
        <v>-</v>
      </c>
      <c r="CO6" s="35" t="str">
        <f t="shared" si="10"/>
        <v>-</v>
      </c>
      <c r="CP6" s="35" t="str">
        <f t="shared" si="10"/>
        <v>-</v>
      </c>
      <c r="CQ6" s="35" t="str">
        <f t="shared" si="10"/>
        <v>-</v>
      </c>
      <c r="CR6" s="35" t="str">
        <f t="shared" si="10"/>
        <v>-</v>
      </c>
      <c r="CS6" s="35" t="str">
        <f t="shared" si="10"/>
        <v>-</v>
      </c>
      <c r="CT6" s="35" t="str">
        <f t="shared" si="10"/>
        <v>-</v>
      </c>
      <c r="CU6" s="35">
        <f t="shared" si="10"/>
        <v>42.47</v>
      </c>
      <c r="CV6" s="35">
        <f t="shared" si="10"/>
        <v>42.4</v>
      </c>
      <c r="CW6" s="34" t="str">
        <f>IF(CW7="","",IF(CW7="-","【-】","【"&amp;SUBSTITUTE(TEXT(CW7,"#,##0.00"),"-","△")&amp;"】"))</f>
        <v>【42.90】</v>
      </c>
      <c r="CX6" s="35" t="str">
        <f>IF(CX7="",NA(),CX7)</f>
        <v>-</v>
      </c>
      <c r="CY6" s="35" t="str">
        <f t="shared" ref="CY6:DG6" si="11">IF(CY7="",NA(),CY7)</f>
        <v>-</v>
      </c>
      <c r="CZ6" s="35" t="str">
        <f t="shared" si="11"/>
        <v>-</v>
      </c>
      <c r="DA6" s="35">
        <f t="shared" si="11"/>
        <v>80.94</v>
      </c>
      <c r="DB6" s="35">
        <f t="shared" si="11"/>
        <v>81.23</v>
      </c>
      <c r="DC6" s="35" t="str">
        <f t="shared" si="11"/>
        <v>-</v>
      </c>
      <c r="DD6" s="35" t="str">
        <f t="shared" si="11"/>
        <v>-</v>
      </c>
      <c r="DE6" s="35" t="str">
        <f t="shared" si="11"/>
        <v>-</v>
      </c>
      <c r="DF6" s="35">
        <f t="shared" si="11"/>
        <v>83.75</v>
      </c>
      <c r="DG6" s="35">
        <f t="shared" si="11"/>
        <v>84.19</v>
      </c>
      <c r="DH6" s="34" t="str">
        <f>IF(DH7="","",IF(DH7="-","【-】","【"&amp;SUBSTITUTE(TEXT(DH7,"#,##0.00"),"-","△")&amp;"】"))</f>
        <v>【84.75】</v>
      </c>
      <c r="DI6" s="35" t="str">
        <f>IF(DI7="",NA(),DI7)</f>
        <v>-</v>
      </c>
      <c r="DJ6" s="35" t="str">
        <f t="shared" ref="DJ6:DR6" si="12">IF(DJ7="",NA(),DJ7)</f>
        <v>-</v>
      </c>
      <c r="DK6" s="35" t="str">
        <f t="shared" si="12"/>
        <v>-</v>
      </c>
      <c r="DL6" s="35">
        <f t="shared" si="12"/>
        <v>2.68</v>
      </c>
      <c r="DM6" s="35">
        <f t="shared" si="12"/>
        <v>5.15</v>
      </c>
      <c r="DN6" s="35" t="str">
        <f t="shared" si="12"/>
        <v>-</v>
      </c>
      <c r="DO6" s="35" t="str">
        <f t="shared" si="12"/>
        <v>-</v>
      </c>
      <c r="DP6" s="35" t="str">
        <f t="shared" si="12"/>
        <v>-</v>
      </c>
      <c r="DQ6" s="35">
        <f t="shared" si="12"/>
        <v>24.68</v>
      </c>
      <c r="DR6" s="35">
        <f t="shared" si="12"/>
        <v>21.36</v>
      </c>
      <c r="DS6" s="34" t="str">
        <f>IF(DS7="","",IF(DS7="-","【-】","【"&amp;SUBSTITUTE(TEXT(DS7,"#,##0.00"),"-","△")&amp;"】"))</f>
        <v>【23.60】</v>
      </c>
      <c r="DT6" s="35" t="str">
        <f>IF(DT7="",NA(),DT7)</f>
        <v>-</v>
      </c>
      <c r="DU6" s="35" t="str">
        <f t="shared" ref="DU6:EC6" si="13">IF(DU7="",NA(),DU7)</f>
        <v>-</v>
      </c>
      <c r="DV6" s="35" t="str">
        <f t="shared" si="13"/>
        <v>-</v>
      </c>
      <c r="DW6" s="34">
        <f t="shared" si="13"/>
        <v>0</v>
      </c>
      <c r="DX6" s="34">
        <f t="shared" si="13"/>
        <v>0</v>
      </c>
      <c r="DY6" s="35" t="str">
        <f t="shared" si="13"/>
        <v>-</v>
      </c>
      <c r="DZ6" s="35" t="str">
        <f t="shared" si="13"/>
        <v>-</v>
      </c>
      <c r="EA6" s="35" t="str">
        <f t="shared" si="13"/>
        <v>-</v>
      </c>
      <c r="EB6" s="35">
        <f t="shared" si="13"/>
        <v>8.6199999999999992</v>
      </c>
      <c r="EC6" s="35">
        <f t="shared" si="13"/>
        <v>0.01</v>
      </c>
      <c r="ED6" s="34" t="str">
        <f>IF(ED7="","",IF(ED7="-","【-】","【"&amp;SUBSTITUTE(TEXT(ED7,"#,##0.00"),"-","△")&amp;"】"))</f>
        <v>【0.01】</v>
      </c>
      <c r="EE6" s="35" t="str">
        <f>IF(EE7="",NA(),EE7)</f>
        <v>-</v>
      </c>
      <c r="EF6" s="35" t="str">
        <f t="shared" ref="EF6:EN6" si="14">IF(EF7="",NA(),EF7)</f>
        <v>-</v>
      </c>
      <c r="EG6" s="35" t="str">
        <f t="shared" si="14"/>
        <v>-</v>
      </c>
      <c r="EH6" s="34">
        <f t="shared" si="14"/>
        <v>0</v>
      </c>
      <c r="EI6" s="34">
        <f t="shared" si="14"/>
        <v>0</v>
      </c>
      <c r="EJ6" s="35" t="str">
        <f t="shared" si="14"/>
        <v>-</v>
      </c>
      <c r="EK6" s="35" t="str">
        <f t="shared" si="14"/>
        <v>-</v>
      </c>
      <c r="EL6" s="35" t="str">
        <f t="shared" si="14"/>
        <v>-</v>
      </c>
      <c r="EM6" s="35">
        <f t="shared" si="14"/>
        <v>0.36</v>
      </c>
      <c r="EN6" s="35">
        <f t="shared" si="14"/>
        <v>0.39</v>
      </c>
      <c r="EO6" s="34" t="str">
        <f>IF(EO7="","",IF(EO7="-","【-】","【"&amp;SUBSTITUTE(TEXT(EO7,"#,##0.00"),"-","△")&amp;"】"))</f>
        <v>【0.30】</v>
      </c>
    </row>
    <row r="7" spans="1:148" s="36" customFormat="1" x14ac:dyDescent="0.2">
      <c r="A7" s="28"/>
      <c r="B7" s="37">
        <v>2020</v>
      </c>
      <c r="C7" s="37">
        <v>83411</v>
      </c>
      <c r="D7" s="37">
        <v>46</v>
      </c>
      <c r="E7" s="37">
        <v>17</v>
      </c>
      <c r="F7" s="37">
        <v>4</v>
      </c>
      <c r="G7" s="37">
        <v>0</v>
      </c>
      <c r="H7" s="37" t="s">
        <v>96</v>
      </c>
      <c r="I7" s="37" t="s">
        <v>97</v>
      </c>
      <c r="J7" s="37" t="s">
        <v>98</v>
      </c>
      <c r="K7" s="37" t="s">
        <v>99</v>
      </c>
      <c r="L7" s="37" t="s">
        <v>100</v>
      </c>
      <c r="M7" s="37" t="s">
        <v>101</v>
      </c>
      <c r="N7" s="38" t="s">
        <v>102</v>
      </c>
      <c r="O7" s="38">
        <v>64.900000000000006</v>
      </c>
      <c r="P7" s="38">
        <v>28.91</v>
      </c>
      <c r="Q7" s="38">
        <v>80.62</v>
      </c>
      <c r="R7" s="38">
        <v>2640</v>
      </c>
      <c r="S7" s="38">
        <v>38376</v>
      </c>
      <c r="T7" s="38">
        <v>38</v>
      </c>
      <c r="U7" s="38">
        <v>1009.89</v>
      </c>
      <c r="V7" s="38">
        <v>11098</v>
      </c>
      <c r="W7" s="38">
        <v>4.3099999999999996</v>
      </c>
      <c r="X7" s="38">
        <v>2574.94</v>
      </c>
      <c r="Y7" s="38" t="s">
        <v>102</v>
      </c>
      <c r="Z7" s="38" t="s">
        <v>102</v>
      </c>
      <c r="AA7" s="38" t="s">
        <v>102</v>
      </c>
      <c r="AB7" s="38">
        <v>104.63</v>
      </c>
      <c r="AC7" s="38">
        <v>100.16</v>
      </c>
      <c r="AD7" s="38" t="s">
        <v>102</v>
      </c>
      <c r="AE7" s="38" t="s">
        <v>102</v>
      </c>
      <c r="AF7" s="38" t="s">
        <v>102</v>
      </c>
      <c r="AG7" s="38">
        <v>102.73</v>
      </c>
      <c r="AH7" s="38">
        <v>105.78</v>
      </c>
      <c r="AI7" s="38">
        <v>104.83</v>
      </c>
      <c r="AJ7" s="38" t="s">
        <v>102</v>
      </c>
      <c r="AK7" s="38" t="s">
        <v>102</v>
      </c>
      <c r="AL7" s="38" t="s">
        <v>102</v>
      </c>
      <c r="AM7" s="38">
        <v>0</v>
      </c>
      <c r="AN7" s="38">
        <v>0</v>
      </c>
      <c r="AO7" s="38" t="s">
        <v>102</v>
      </c>
      <c r="AP7" s="38" t="s">
        <v>102</v>
      </c>
      <c r="AQ7" s="38" t="s">
        <v>102</v>
      </c>
      <c r="AR7" s="38">
        <v>94.97</v>
      </c>
      <c r="AS7" s="38">
        <v>63.96</v>
      </c>
      <c r="AT7" s="38">
        <v>61.55</v>
      </c>
      <c r="AU7" s="38" t="s">
        <v>102</v>
      </c>
      <c r="AV7" s="38" t="s">
        <v>102</v>
      </c>
      <c r="AW7" s="38" t="s">
        <v>102</v>
      </c>
      <c r="AX7" s="38">
        <v>70.83</v>
      </c>
      <c r="AY7" s="38">
        <v>48.15</v>
      </c>
      <c r="AZ7" s="38" t="s">
        <v>102</v>
      </c>
      <c r="BA7" s="38" t="s">
        <v>102</v>
      </c>
      <c r="BB7" s="38" t="s">
        <v>102</v>
      </c>
      <c r="BC7" s="38">
        <v>47.72</v>
      </c>
      <c r="BD7" s="38">
        <v>44.24</v>
      </c>
      <c r="BE7" s="38">
        <v>45.34</v>
      </c>
      <c r="BF7" s="38" t="s">
        <v>102</v>
      </c>
      <c r="BG7" s="38" t="s">
        <v>102</v>
      </c>
      <c r="BH7" s="38" t="s">
        <v>102</v>
      </c>
      <c r="BI7" s="38">
        <v>362.1</v>
      </c>
      <c r="BJ7" s="38">
        <v>221.02</v>
      </c>
      <c r="BK7" s="38" t="s">
        <v>102</v>
      </c>
      <c r="BL7" s="38" t="s">
        <v>102</v>
      </c>
      <c r="BM7" s="38" t="s">
        <v>102</v>
      </c>
      <c r="BN7" s="38">
        <v>1206.79</v>
      </c>
      <c r="BO7" s="38">
        <v>1258.43</v>
      </c>
      <c r="BP7" s="38">
        <v>1260.21</v>
      </c>
      <c r="BQ7" s="38" t="s">
        <v>102</v>
      </c>
      <c r="BR7" s="38" t="s">
        <v>102</v>
      </c>
      <c r="BS7" s="38" t="s">
        <v>102</v>
      </c>
      <c r="BT7" s="38">
        <v>88.55</v>
      </c>
      <c r="BU7" s="38">
        <v>91.78</v>
      </c>
      <c r="BV7" s="38" t="s">
        <v>102</v>
      </c>
      <c r="BW7" s="38" t="s">
        <v>102</v>
      </c>
      <c r="BX7" s="38" t="s">
        <v>102</v>
      </c>
      <c r="BY7" s="38">
        <v>71.84</v>
      </c>
      <c r="BZ7" s="38">
        <v>73.36</v>
      </c>
      <c r="CA7" s="38">
        <v>75.290000000000006</v>
      </c>
      <c r="CB7" s="38" t="s">
        <v>102</v>
      </c>
      <c r="CC7" s="38" t="s">
        <v>102</v>
      </c>
      <c r="CD7" s="38" t="s">
        <v>102</v>
      </c>
      <c r="CE7" s="38">
        <v>150</v>
      </c>
      <c r="CF7" s="38">
        <v>150</v>
      </c>
      <c r="CG7" s="38" t="s">
        <v>102</v>
      </c>
      <c r="CH7" s="38" t="s">
        <v>102</v>
      </c>
      <c r="CI7" s="38" t="s">
        <v>102</v>
      </c>
      <c r="CJ7" s="38">
        <v>228.47</v>
      </c>
      <c r="CK7" s="38">
        <v>224.88</v>
      </c>
      <c r="CL7" s="38">
        <v>215.41</v>
      </c>
      <c r="CM7" s="38" t="s">
        <v>102</v>
      </c>
      <c r="CN7" s="38" t="s">
        <v>102</v>
      </c>
      <c r="CO7" s="38" t="s">
        <v>102</v>
      </c>
      <c r="CP7" s="38" t="s">
        <v>102</v>
      </c>
      <c r="CQ7" s="38" t="s">
        <v>102</v>
      </c>
      <c r="CR7" s="38" t="s">
        <v>102</v>
      </c>
      <c r="CS7" s="38" t="s">
        <v>102</v>
      </c>
      <c r="CT7" s="38" t="s">
        <v>102</v>
      </c>
      <c r="CU7" s="38">
        <v>42.47</v>
      </c>
      <c r="CV7" s="38">
        <v>42.4</v>
      </c>
      <c r="CW7" s="38">
        <v>42.9</v>
      </c>
      <c r="CX7" s="38" t="s">
        <v>102</v>
      </c>
      <c r="CY7" s="38" t="s">
        <v>102</v>
      </c>
      <c r="CZ7" s="38" t="s">
        <v>102</v>
      </c>
      <c r="DA7" s="38">
        <v>80.94</v>
      </c>
      <c r="DB7" s="38">
        <v>81.23</v>
      </c>
      <c r="DC7" s="38" t="s">
        <v>102</v>
      </c>
      <c r="DD7" s="38" t="s">
        <v>102</v>
      </c>
      <c r="DE7" s="38" t="s">
        <v>102</v>
      </c>
      <c r="DF7" s="38">
        <v>83.75</v>
      </c>
      <c r="DG7" s="38">
        <v>84.19</v>
      </c>
      <c r="DH7" s="38">
        <v>84.75</v>
      </c>
      <c r="DI7" s="38" t="s">
        <v>102</v>
      </c>
      <c r="DJ7" s="38" t="s">
        <v>102</v>
      </c>
      <c r="DK7" s="38" t="s">
        <v>102</v>
      </c>
      <c r="DL7" s="38">
        <v>2.68</v>
      </c>
      <c r="DM7" s="38">
        <v>5.15</v>
      </c>
      <c r="DN7" s="38" t="s">
        <v>102</v>
      </c>
      <c r="DO7" s="38" t="s">
        <v>102</v>
      </c>
      <c r="DP7" s="38" t="s">
        <v>102</v>
      </c>
      <c r="DQ7" s="38">
        <v>24.68</v>
      </c>
      <c r="DR7" s="38">
        <v>21.36</v>
      </c>
      <c r="DS7" s="38">
        <v>23.6</v>
      </c>
      <c r="DT7" s="38" t="s">
        <v>102</v>
      </c>
      <c r="DU7" s="38" t="s">
        <v>102</v>
      </c>
      <c r="DV7" s="38" t="s">
        <v>102</v>
      </c>
      <c r="DW7" s="38">
        <v>0</v>
      </c>
      <c r="DX7" s="38">
        <v>0</v>
      </c>
      <c r="DY7" s="38" t="s">
        <v>102</v>
      </c>
      <c r="DZ7" s="38" t="s">
        <v>102</v>
      </c>
      <c r="EA7" s="38" t="s">
        <v>102</v>
      </c>
      <c r="EB7" s="38">
        <v>8.6199999999999992</v>
      </c>
      <c r="EC7" s="38">
        <v>0.01</v>
      </c>
      <c r="ED7" s="38">
        <v>0.01</v>
      </c>
      <c r="EE7" s="38" t="s">
        <v>102</v>
      </c>
      <c r="EF7" s="38" t="s">
        <v>102</v>
      </c>
      <c r="EG7" s="38" t="s">
        <v>102</v>
      </c>
      <c r="EH7" s="38">
        <v>0</v>
      </c>
      <c r="EI7" s="38">
        <v>0</v>
      </c>
      <c r="EJ7" s="38" t="s">
        <v>102</v>
      </c>
      <c r="EK7" s="38" t="s">
        <v>102</v>
      </c>
      <c r="EL7" s="38" t="s">
        <v>102</v>
      </c>
      <c r="EM7" s="38">
        <v>0.36</v>
      </c>
      <c r="EN7" s="38">
        <v>0.39</v>
      </c>
      <c r="EO7" s="38">
        <v>0.3</v>
      </c>
    </row>
    <row r="8" spans="1:148"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2">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2">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2">
      <c r="B11">
        <v>4</v>
      </c>
      <c r="C11">
        <v>3</v>
      </c>
      <c r="D11">
        <v>2</v>
      </c>
      <c r="E11">
        <v>1</v>
      </c>
      <c r="F11">
        <v>0</v>
      </c>
      <c r="G11" t="s">
        <v>108</v>
      </c>
    </row>
    <row r="12" spans="1:148" x14ac:dyDescent="0.2">
      <c r="B12">
        <v>1</v>
      </c>
      <c r="C12">
        <v>1</v>
      </c>
      <c r="D12">
        <v>1</v>
      </c>
      <c r="E12">
        <v>1</v>
      </c>
      <c r="F12">
        <v>2</v>
      </c>
      <c r="G12" t="s">
        <v>109</v>
      </c>
    </row>
    <row r="13" spans="1:148" x14ac:dyDescent="0.2">
      <c r="B13" t="s">
        <v>110</v>
      </c>
      <c r="C13" t="s">
        <v>110</v>
      </c>
      <c r="D13" t="s">
        <v>111</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2022-01-20T08:02:06Z</cp:lastPrinted>
  <dcterms:created xsi:type="dcterms:W3CDTF">2021-12-03T07:22:33Z</dcterms:created>
  <dcterms:modified xsi:type="dcterms:W3CDTF">2022-01-20T08:11:37Z</dcterms:modified>
  <cp:category/>
</cp:coreProperties>
</file>