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893\Desktop\R2公営企業に係る経営比較分析表\★経営比較分析表ダウンロードデータ（R2決算）\36_東海村\"/>
    </mc:Choice>
  </mc:AlternateContent>
  <xr:revisionPtr revIDLastSave="0" documentId="13_ncr:1_{552EBE6F-18A1-461A-827D-0BCF01E48716}" xr6:coauthVersionLast="36" xr6:coauthVersionMax="36" xr10:uidLastSave="{00000000-0000-0000-0000-000000000000}"/>
  <workbookProtection workbookAlgorithmName="SHA-512" workbookHashValue="TF7jqt6dYBonS+4Calz+dGJDBGt1++ZoU7GZ5oGp5aoHgAAe8xi3E5AzaqO1Kr/WybBkIK9l7ZRWN8xrkLasEQ==" workbookSaltValue="r8DaDnLMsiTG51b/EPGO6g=="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L10" i="4"/>
  <c r="W10" i="4"/>
  <c r="P10" i="4"/>
  <c r="B10"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<sst xmlns="http://schemas.openxmlformats.org/spreadsheetml/2006/main" count="299" uniqueCount="117">
  <si>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</si>
  <si>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</si>
  <si>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</si>
  <si>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</si>
  <si>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</si>
  <si>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</si>
  <si>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</si>
  <si>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</si>
  <si>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</si>
  <si>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</si>
  <si>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</si>
  <si>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</si>
  <si>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</si>
  <si>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</si>
  <si>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</si>
  <si>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</si>
  <si>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</si>
  <si>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</si>
  <si>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</si>
  <si>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</si>
  <si>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</si>
  <si>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</si>
  <si>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</si>
  <si>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</si>
  <si>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</si>
  <si>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</si>
  <si>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</si>
  <si>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</si>
  <si>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</si>
  <si>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</si>
  <si>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</si>
  <si>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</si>
  <si>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</si>
  <si>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</si>
  <si>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</si>
  <si>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</si>
  <si>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</si>
  <si>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</si>
  <si>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</si>
  <si>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</si>
  <si>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</si>
  <si>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</si>
  <si>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</si>
  <si>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</si>
  <si>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</si>
  <si>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</si>
  <si>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</si>
  <si>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</si>
  <si>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</si>
  <si>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</si>
  <si>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</si>
  <si>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</si>
  <si>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</si>
  <si>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</si>
  <si>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</si>
  <si>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</si>
  <si>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</si>
  <si>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</si>
  <si>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</si>
  <si>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</si>
  <si>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</si>
  <si>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</si>
  <si>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</si>
  <si>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</si>
  <si>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</si>
  <si>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</si>
  <si>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</si>
  <si>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</si>
  <si>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</si>
  <si>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</si>
  <si>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</si>
  <si>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</si>
  <si>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</si>
  <si>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</si>
  <si>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</si>
  <si>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</si>
  <si>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</si>
  <si>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</si>
  <si>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</si>
  <si>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</si>
  <si>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</si>
  <si>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</si>
  <si>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</si>
  <si>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</si>
  <si>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</si>
  <si>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</si>
  <si>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</si>
  <si>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</si>
  <si>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</si>
  <si>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</si>
  <si>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</si>
  <si>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</si>
  <si>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</si>
  <si>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</si>
  <si>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</si>
  <si>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東海村</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</si>
  <si>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</si>
  <si>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</si>
  <si>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</si>
  <si>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</si>
  <si>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</si>
  <si>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</si>
  <si>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</si>
  <si>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</si>
  <si>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</si>
  <si>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</si>
  <si>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</si>
  <si>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</si>
  <si>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</si>
  <si>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</si>
  <si>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</si>
  <si>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</si>
  <si>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</si>
  <si>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</si>
  <si>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法定耐用年数を超えた管渠は現在ありませんが，今後はストックマネジメント計画に基づき，老朽化した管渠の長寿命化を図っていく予定です。</t>
    <phoneticPr fontId="4"/>
  </si>
  <si>
    <t>①収益的収支比率は100.14%であり，使用料収入や一般会計からの基準内繰入金により維持管理費や支払利息等の費用を賄えていますが，持続可能で健全な運営を行っていくため，今後も適正な下水道使用料金について検討してまいります。
⑤経費回収率は，類似団体に比べて良好ではありますが，接続推進による収益向上や不明水対策等による経費削減を図ってまいります。
⑥汚水処理原価は，類似団体に比べて安い水準ですが，維持管理費等の経費削減を図っていく必要があります。
⑧水洗化率は，全国平均に比べて良好ではありますが，使用料収入の確保の観点からさらなる接続率向上に取り組んでまいります。</t>
    <rPh sb="84" eb="86">
      <t>コンゴ</t>
    </rPh>
    <rPh sb="150" eb="153">
      <t>フメイスイ</t>
    </rPh>
    <rPh sb="153" eb="155">
      <t>タイサク</t>
    </rPh>
    <rPh sb="155" eb="156">
      <t>トウ</t>
    </rPh>
    <phoneticPr fontId="4"/>
  </si>
  <si>
    <t>経営基盤の強化や財政マネジメント向上をより的確に行うため，令和元年度より地方公営企業法の財務規定を適用する公営企業となりました。
また，令和2年度に今後10年間の中長期的な財政分析や経営方針を示した経営戦略を策定しました。
今後は，将来の改築費用や維持管理費を的確に把握するとともに，負担区分の明確化や資産の把握など，持続可能で健全な企業運営体制を構築してまいります。</t>
    <rPh sb="167" eb="169">
      <t>キギョウ</t>
    </rPh>
    <rPh sb="171" eb="173">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</si>
</sst>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CB-4F91-9EC2-F6542F4093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0.17</c:v>
                </c:pt>
                <c:pt idx="4">
                  <c:v>0.15</c:v>
                </c:pt>
              </c:numCache>
            </c:numRef>
          </c:val>
          <c:smooth val="0"/>
          <c:extLst>
            <c:ext xmlns:c16="http://schemas.microsoft.com/office/drawing/2014/chart" uri="{C3380CC4-5D6E-409C-BE32-E72D297353CC}">
              <c16:uniqueId val="{00000001-3FCB-4F91-9EC2-F6542F4093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36-48B0-818C-148B3EC28C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57.42</c:v>
                </c:pt>
                <c:pt idx="4">
                  <c:v>56.72</c:v>
                </c:pt>
              </c:numCache>
            </c:numRef>
          </c:val>
          <c:smooth val="0"/>
          <c:extLst>
            <c:ext xmlns:c16="http://schemas.microsoft.com/office/drawing/2014/chart" uri="{C3380CC4-5D6E-409C-BE32-E72D297353CC}">
              <c16:uniqueId val="{00000001-B536-48B0-818C-148B3EC28C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98.64</c:v>
                </c:pt>
                <c:pt idx="4">
                  <c:v>98.66</c:v>
                </c:pt>
              </c:numCache>
            </c:numRef>
          </c:val>
          <c:extLst>
            <c:ext xmlns:c16="http://schemas.microsoft.com/office/drawing/2014/chart" uri="{C3380CC4-5D6E-409C-BE32-E72D297353CC}">
              <c16:uniqueId val="{00000000-8A39-4CF1-A4E2-921555D8A9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90.42</c:v>
                </c:pt>
                <c:pt idx="4">
                  <c:v>90.72</c:v>
                </c:pt>
              </c:numCache>
            </c:numRef>
          </c:val>
          <c:smooth val="0"/>
          <c:extLst>
            <c:ext xmlns:c16="http://schemas.microsoft.com/office/drawing/2014/chart" uri="{C3380CC4-5D6E-409C-BE32-E72D297353CC}">
              <c16:uniqueId val="{00000001-8A39-4CF1-A4E2-921555D8A9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101.57</c:v>
                </c:pt>
                <c:pt idx="4">
                  <c:v>100.14</c:v>
                </c:pt>
              </c:numCache>
            </c:numRef>
          </c:val>
          <c:extLst>
            <c:ext xmlns:c16="http://schemas.microsoft.com/office/drawing/2014/chart" uri="{C3380CC4-5D6E-409C-BE32-E72D297353CC}">
              <c16:uniqueId val="{00000000-65C0-4C0A-B6C5-9826A72828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106.81</c:v>
                </c:pt>
                <c:pt idx="4">
                  <c:v>106.5</c:v>
                </c:pt>
              </c:numCache>
            </c:numRef>
          </c:val>
          <c:smooth val="0"/>
          <c:extLst>
            <c:ext xmlns:c16="http://schemas.microsoft.com/office/drawing/2014/chart" uri="{C3380CC4-5D6E-409C-BE32-E72D297353CC}">
              <c16:uniqueId val="{00000001-65C0-4C0A-B6C5-9826A72828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3.49</c:v>
                </c:pt>
                <c:pt idx="4">
                  <c:v>6.91</c:v>
                </c:pt>
              </c:numCache>
            </c:numRef>
          </c:val>
          <c:extLst>
            <c:ext xmlns:c16="http://schemas.microsoft.com/office/drawing/2014/chart" uri="{C3380CC4-5D6E-409C-BE32-E72D297353CC}">
              <c16:uniqueId val="{00000000-DFED-43D8-B98C-DAA4AFD2B4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29.23</c:v>
                </c:pt>
                <c:pt idx="4">
                  <c:v>20.78</c:v>
                </c:pt>
              </c:numCache>
            </c:numRef>
          </c:val>
          <c:smooth val="0"/>
          <c:extLst>
            <c:ext xmlns:c16="http://schemas.microsoft.com/office/drawing/2014/chart" uri="{C3380CC4-5D6E-409C-BE32-E72D297353CC}">
              <c16:uniqueId val="{00000001-DFED-43D8-B98C-DAA4AFD2B4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F4-4909-8926-C5CDD4F98D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1.37</c:v>
                </c:pt>
                <c:pt idx="4">
                  <c:v>1.34</c:v>
                </c:pt>
              </c:numCache>
            </c:numRef>
          </c:val>
          <c:smooth val="0"/>
          <c:extLst>
            <c:ext xmlns:c16="http://schemas.microsoft.com/office/drawing/2014/chart" uri="{C3380CC4-5D6E-409C-BE32-E72D297353CC}">
              <c16:uniqueId val="{00000001-6AF4-4909-8926-C5CDD4F98D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A0-416A-A3C2-7794E5834E0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34.4</c:v>
                </c:pt>
                <c:pt idx="4">
                  <c:v>18.36</c:v>
                </c:pt>
              </c:numCache>
            </c:numRef>
          </c:val>
          <c:smooth val="0"/>
          <c:extLst>
            <c:ext xmlns:c16="http://schemas.microsoft.com/office/drawing/2014/chart" uri="{C3380CC4-5D6E-409C-BE32-E72D297353CC}">
              <c16:uniqueId val="{00000001-E7A0-416A-A3C2-7794E5834E0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113.45</c:v>
                </c:pt>
                <c:pt idx="4">
                  <c:v>149.49</c:v>
                </c:pt>
              </c:numCache>
            </c:numRef>
          </c:val>
          <c:extLst>
            <c:ext xmlns:c16="http://schemas.microsoft.com/office/drawing/2014/chart" uri="{C3380CC4-5D6E-409C-BE32-E72D297353CC}">
              <c16:uniqueId val="{00000000-BFFB-40BD-BDF9-96C185E5EC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68.17</c:v>
                </c:pt>
                <c:pt idx="4">
                  <c:v>55.6</c:v>
                </c:pt>
              </c:numCache>
            </c:numRef>
          </c:val>
          <c:smooth val="0"/>
          <c:extLst>
            <c:ext xmlns:c16="http://schemas.microsoft.com/office/drawing/2014/chart" uri="{C3380CC4-5D6E-409C-BE32-E72D297353CC}">
              <c16:uniqueId val="{00000001-BFFB-40BD-BDF9-96C185E5EC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405.18</c:v>
                </c:pt>
                <c:pt idx="4">
                  <c:v>357.7</c:v>
                </c:pt>
              </c:numCache>
            </c:numRef>
          </c:val>
          <c:extLst>
            <c:ext xmlns:c16="http://schemas.microsoft.com/office/drawing/2014/chart" uri="{C3380CC4-5D6E-409C-BE32-E72D297353CC}">
              <c16:uniqueId val="{00000000-FEAB-42F8-AE66-FE67AD9198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789.44</c:v>
                </c:pt>
                <c:pt idx="4">
                  <c:v>789.08</c:v>
                </c:pt>
              </c:numCache>
            </c:numRef>
          </c:val>
          <c:smooth val="0"/>
          <c:extLst>
            <c:ext xmlns:c16="http://schemas.microsoft.com/office/drawing/2014/chart" uri="{C3380CC4-5D6E-409C-BE32-E72D297353CC}">
              <c16:uniqueId val="{00000001-FEAB-42F8-AE66-FE67AD9198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90.7</c:v>
                </c:pt>
                <c:pt idx="4">
                  <c:v>91.78</c:v>
                </c:pt>
              </c:numCache>
            </c:numRef>
          </c:val>
          <c:extLst>
            <c:ext xmlns:c16="http://schemas.microsoft.com/office/drawing/2014/chart" uri="{C3380CC4-5D6E-409C-BE32-E72D297353CC}">
              <c16:uniqueId val="{00000000-1820-4943-94D9-734E004333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87.29</c:v>
                </c:pt>
                <c:pt idx="4">
                  <c:v>88.25</c:v>
                </c:pt>
              </c:numCache>
            </c:numRef>
          </c:val>
          <c:smooth val="0"/>
          <c:extLst>
            <c:ext xmlns:c16="http://schemas.microsoft.com/office/drawing/2014/chart" uri="{C3380CC4-5D6E-409C-BE32-E72D297353CC}">
              <c16:uniqueId val="{00000001-1820-4943-94D9-734E004333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80C8-4360-8C57-267C5E014AC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176.67</c:v>
                </c:pt>
                <c:pt idx="4">
                  <c:v>176.37</c:v>
                </c:pt>
              </c:numCache>
            </c:numRef>
          </c:val>
          <c:smooth val="0"/>
          <c:extLst>
            <c:ext xmlns:c16="http://schemas.microsoft.com/office/drawing/2014/chart" uri="{C3380CC4-5D6E-409C-BE32-E72D297353CC}">
              <c16:uniqueId val="{00000001-80C8-4360-8C57-267C5E014AC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茨城県　東海村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38376</v>
      </c>
      <c r="AM8" s="69"/>
      <c r="AN8" s="69"/>
      <c r="AO8" s="69"/>
      <c r="AP8" s="69"/>
      <c r="AQ8" s="69"/>
      <c r="AR8" s="69"/>
      <c r="AS8" s="69"/>
      <c r="AT8" s="68">
        <f>データ!T6</f>
        <v>38</v>
      </c>
      <c r="AU8" s="68"/>
      <c r="AV8" s="68"/>
      <c r="AW8" s="68"/>
      <c r="AX8" s="68"/>
      <c r="AY8" s="68"/>
      <c r="AZ8" s="68"/>
      <c r="BA8" s="68"/>
      <c r="BB8" s="68">
        <f>データ!U6</f>
        <v>1009.89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77.25</v>
      </c>
      <c r="J10" s="68"/>
      <c r="K10" s="68"/>
      <c r="L10" s="68"/>
      <c r="M10" s="68"/>
      <c r="N10" s="68"/>
      <c r="O10" s="68"/>
      <c r="P10" s="68">
        <f>データ!P6</f>
        <v>62.04</v>
      </c>
      <c r="Q10" s="68"/>
      <c r="R10" s="68"/>
      <c r="S10" s="68"/>
      <c r="T10" s="68"/>
      <c r="U10" s="68"/>
      <c r="V10" s="68"/>
      <c r="W10" s="68">
        <f>データ!Q6</f>
        <v>79.05</v>
      </c>
      <c r="X10" s="68"/>
      <c r="Y10" s="68"/>
      <c r="Z10" s="68"/>
      <c r="AA10" s="68"/>
      <c r="AB10" s="68"/>
      <c r="AC10" s="68"/>
      <c r="AD10" s="69">
        <f>データ!R6</f>
        <v>2640</v>
      </c>
      <c r="AE10" s="69"/>
      <c r="AF10" s="69"/>
      <c r="AG10" s="69"/>
      <c r="AH10" s="69"/>
      <c r="AI10" s="69"/>
      <c r="AJ10" s="69"/>
      <c r="AK10" s="2"/>
      <c r="AL10" s="69">
        <f>データ!V6</f>
        <v>23811</v>
      </c>
      <c r="AM10" s="69"/>
      <c r="AN10" s="69"/>
      <c r="AO10" s="69"/>
      <c r="AP10" s="69"/>
      <c r="AQ10" s="69"/>
      <c r="AR10" s="69"/>
      <c r="AS10" s="69"/>
      <c r="AT10" s="68">
        <f>データ!W6</f>
        <v>7.73</v>
      </c>
      <c r="AU10" s="68"/>
      <c r="AV10" s="68"/>
      <c r="AW10" s="68"/>
      <c r="AX10" s="68"/>
      <c r="AY10" s="68"/>
      <c r="AZ10" s="68"/>
      <c r="BA10" s="68"/>
      <c r="BB10" s="68">
        <f>データ!X6</f>
        <v>3080.34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3yCWHYtfur2s7Kyvj259e+TIOWJOlxaBWoTK6KBLak992p3ZCcEyVUPE771y9+UtclF/oT/O6JaBiez4Z9plTQ==" saltValue="4EvQ/BPgfRtSeWYN2WIt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83411</v>
      </c>
      <c r="D6" s="33">
        <f t="shared" si="3"/>
        <v>46</v>
      </c>
      <c r="E6" s="33">
        <f t="shared" si="3"/>
        <v>17</v>
      </c>
      <c r="F6" s="33">
        <f t="shared" si="3"/>
        <v>1</v>
      </c>
      <c r="G6" s="33">
        <f t="shared" si="3"/>
        <v>0</v>
      </c>
      <c r="H6" s="33" t="str">
        <f t="shared" si="3"/>
        <v>茨城県　東海村</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77.25</v>
      </c>
      <c r="P6" s="34">
        <f t="shared" si="3"/>
        <v>62.04</v>
      </c>
      <c r="Q6" s="34">
        <f t="shared" si="3"/>
        <v>79.05</v>
      </c>
      <c r="R6" s="34">
        <f t="shared" si="3"/>
        <v>2640</v>
      </c>
      <c r="S6" s="34">
        <f t="shared" si="3"/>
        <v>38376</v>
      </c>
      <c r="T6" s="34">
        <f t="shared" si="3"/>
        <v>38</v>
      </c>
      <c r="U6" s="34">
        <f t="shared" si="3"/>
        <v>1009.89</v>
      </c>
      <c r="V6" s="34">
        <f t="shared" si="3"/>
        <v>23811</v>
      </c>
      <c r="W6" s="34">
        <f t="shared" si="3"/>
        <v>7.73</v>
      </c>
      <c r="X6" s="34">
        <f t="shared" si="3"/>
        <v>3080.34</v>
      </c>
      <c r="Y6" s="35" t="str">
        <f>IF(Y7="",NA(),Y7)</f>
        <v>-</v>
      </c>
      <c r="Z6" s="35" t="str">
        <f t="shared" ref="Z6:AH6" si="4">IF(Z7="",NA(),Z7)</f>
        <v>-</v>
      </c>
      <c r="AA6" s="35" t="str">
        <f t="shared" si="4"/>
        <v>-</v>
      </c>
      <c r="AB6" s="35">
        <f t="shared" si="4"/>
        <v>101.57</v>
      </c>
      <c r="AC6" s="35">
        <f t="shared" si="4"/>
        <v>100.14</v>
      </c>
      <c r="AD6" s="35" t="str">
        <f t="shared" si="4"/>
        <v>-</v>
      </c>
      <c r="AE6" s="35" t="str">
        <f t="shared" si="4"/>
        <v>-</v>
      </c>
      <c r="AF6" s="35" t="str">
        <f t="shared" si="4"/>
        <v>-</v>
      </c>
      <c r="AG6" s="35">
        <f t="shared" si="4"/>
        <v>106.81</v>
      </c>
      <c r="AH6" s="35">
        <f t="shared" si="4"/>
        <v>106.5</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34.4</v>
      </c>
      <c r="AS6" s="35">
        <f t="shared" si="5"/>
        <v>18.36</v>
      </c>
      <c r="AT6" s="34" t="str">
        <f>IF(AT7="","",IF(AT7="-","【-】","【"&amp;SUBSTITUTE(TEXT(AT7,"#,##0.00"),"-","△")&amp;"】"))</f>
        <v>【3.64】</v>
      </c>
      <c r="AU6" s="35" t="str">
        <f>IF(AU7="",NA(),AU7)</f>
        <v>-</v>
      </c>
      <c r="AV6" s="35" t="str">
        <f t="shared" ref="AV6:BD6" si="6">IF(AV7="",NA(),AV7)</f>
        <v>-</v>
      </c>
      <c r="AW6" s="35" t="str">
        <f t="shared" si="6"/>
        <v>-</v>
      </c>
      <c r="AX6" s="35">
        <f t="shared" si="6"/>
        <v>113.45</v>
      </c>
      <c r="AY6" s="35">
        <f t="shared" si="6"/>
        <v>149.49</v>
      </c>
      <c r="AZ6" s="35" t="str">
        <f t="shared" si="6"/>
        <v>-</v>
      </c>
      <c r="BA6" s="35" t="str">
        <f t="shared" si="6"/>
        <v>-</v>
      </c>
      <c r="BB6" s="35" t="str">
        <f t="shared" si="6"/>
        <v>-</v>
      </c>
      <c r="BC6" s="35">
        <f t="shared" si="6"/>
        <v>68.17</v>
      </c>
      <c r="BD6" s="35">
        <f t="shared" si="6"/>
        <v>55.6</v>
      </c>
      <c r="BE6" s="34" t="str">
        <f>IF(BE7="","",IF(BE7="-","【-】","【"&amp;SUBSTITUTE(TEXT(BE7,"#,##0.00"),"-","△")&amp;"】"))</f>
        <v>【67.52】</v>
      </c>
      <c r="BF6" s="35" t="str">
        <f>IF(BF7="",NA(),BF7)</f>
        <v>-</v>
      </c>
      <c r="BG6" s="35" t="str">
        <f t="shared" ref="BG6:BO6" si="7">IF(BG7="",NA(),BG7)</f>
        <v>-</v>
      </c>
      <c r="BH6" s="35" t="str">
        <f t="shared" si="7"/>
        <v>-</v>
      </c>
      <c r="BI6" s="35">
        <f t="shared" si="7"/>
        <v>405.18</v>
      </c>
      <c r="BJ6" s="35">
        <f t="shared" si="7"/>
        <v>357.7</v>
      </c>
      <c r="BK6" s="35" t="str">
        <f t="shared" si="7"/>
        <v>-</v>
      </c>
      <c r="BL6" s="35" t="str">
        <f t="shared" si="7"/>
        <v>-</v>
      </c>
      <c r="BM6" s="35" t="str">
        <f t="shared" si="7"/>
        <v>-</v>
      </c>
      <c r="BN6" s="35">
        <f t="shared" si="7"/>
        <v>789.44</v>
      </c>
      <c r="BO6" s="35">
        <f t="shared" si="7"/>
        <v>789.08</v>
      </c>
      <c r="BP6" s="34" t="str">
        <f>IF(BP7="","",IF(BP7="-","【-】","【"&amp;SUBSTITUTE(TEXT(BP7,"#,##0.00"),"-","△")&amp;"】"))</f>
        <v>【705.21】</v>
      </c>
      <c r="BQ6" s="35" t="str">
        <f>IF(BQ7="",NA(),BQ7)</f>
        <v>-</v>
      </c>
      <c r="BR6" s="35" t="str">
        <f t="shared" ref="BR6:BZ6" si="8">IF(BR7="",NA(),BR7)</f>
        <v>-</v>
      </c>
      <c r="BS6" s="35" t="str">
        <f t="shared" si="8"/>
        <v>-</v>
      </c>
      <c r="BT6" s="35">
        <f t="shared" si="8"/>
        <v>90.7</v>
      </c>
      <c r="BU6" s="35">
        <f t="shared" si="8"/>
        <v>91.78</v>
      </c>
      <c r="BV6" s="35" t="str">
        <f t="shared" si="8"/>
        <v>-</v>
      </c>
      <c r="BW6" s="35" t="str">
        <f t="shared" si="8"/>
        <v>-</v>
      </c>
      <c r="BX6" s="35" t="str">
        <f t="shared" si="8"/>
        <v>-</v>
      </c>
      <c r="BY6" s="35">
        <f t="shared" si="8"/>
        <v>87.29</v>
      </c>
      <c r="BZ6" s="35">
        <f t="shared" si="8"/>
        <v>88.25</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176.67</v>
      </c>
      <c r="CK6" s="35">
        <f t="shared" si="9"/>
        <v>176.37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57.42</v>
      </c>
      <c r="CV6" s="35">
        <f t="shared" si="10"/>
        <v>56.72</v>
      </c>
      <c r="CW6" s="34" t="str">
        <f>IF(CW7="","",IF(CW7="-","【-】","【"&amp;SUBSTITUTE(TEXT(CW7,"#,##0.00"),"-","△")&amp;"】"))</f>
        <v>【59.57】</v>
      </c>
      <c r="CX6" s="35" t="str">
        <f>IF(CX7="",NA(),CX7)</f>
        <v>-</v>
      </c>
      <c r="CY6" s="35" t="str">
        <f t="shared" ref="CY6:DG6" si="11">IF(CY7="",NA(),CY7)</f>
        <v>-</v>
      </c>
      <c r="CZ6" s="35" t="str">
        <f t="shared" si="11"/>
        <v>-</v>
      </c>
      <c r="DA6" s="35">
        <f t="shared" si="11"/>
        <v>98.64</v>
      </c>
      <c r="DB6" s="35">
        <f t="shared" si="11"/>
        <v>98.66</v>
      </c>
      <c r="DC6" s="35" t="str">
        <f t="shared" si="11"/>
        <v>-</v>
      </c>
      <c r="DD6" s="35" t="str">
        <f t="shared" si="11"/>
        <v>-</v>
      </c>
      <c r="DE6" s="35" t="str">
        <f t="shared" si="11"/>
        <v>-</v>
      </c>
      <c r="DF6" s="35">
        <f t="shared" si="11"/>
        <v>90.42</v>
      </c>
      <c r="DG6" s="35">
        <f t="shared" si="11"/>
        <v>90.72</v>
      </c>
      <c r="DH6" s="34" t="str">
        <f>IF(DH7="","",IF(DH7="-","【-】","【"&amp;SUBSTITUTE(TEXT(DH7,"#,##0.00"),"-","△")&amp;"】"))</f>
        <v>【95.57】</v>
      </c>
      <c r="DI6" s="35" t="str">
        <f>IF(DI7="",NA(),DI7)</f>
        <v>-</v>
      </c>
      <c r="DJ6" s="35" t="str">
        <f t="shared" ref="DJ6:DR6" si="12">IF(DJ7="",NA(),DJ7)</f>
        <v>-</v>
      </c>
      <c r="DK6" s="35" t="str">
        <f t="shared" si="12"/>
        <v>-</v>
      </c>
      <c r="DL6" s="35">
        <f t="shared" si="12"/>
        <v>3.49</v>
      </c>
      <c r="DM6" s="35">
        <f t="shared" si="12"/>
        <v>6.91</v>
      </c>
      <c r="DN6" s="35" t="str">
        <f t="shared" si="12"/>
        <v>-</v>
      </c>
      <c r="DO6" s="35" t="str">
        <f t="shared" si="12"/>
        <v>-</v>
      </c>
      <c r="DP6" s="35" t="str">
        <f t="shared" si="12"/>
        <v>-</v>
      </c>
      <c r="DQ6" s="35">
        <f t="shared" si="12"/>
        <v>29.23</v>
      </c>
      <c r="DR6" s="35">
        <f t="shared" si="12"/>
        <v>20.78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1.37</v>
      </c>
      <c r="EC6" s="35">
        <f t="shared" si="13"/>
        <v>1.34</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0.17</v>
      </c>
      <c r="EN6" s="35">
        <f t="shared" si="14"/>
        <v>0.15</v>
      </c>
      <c r="EO6" s="34" t="str">
        <f>IF(EO7="","",IF(EO7="-","【-】","【"&amp;SUBSTITUTE(TEXT(EO7,"#,##0.00"),"-","△")&amp;"】"))</f>
        <v>【0.30】</v>
      </c>
    </row>
    <row r="7" spans="1:148" s="36" customFormat="1" x14ac:dyDescent="0.2">
      <c r="A7" s="28"/>
      <c r="B7" s="37">
        <v>2020</v>
      </c>
      <c r="C7" s="37">
        <v>83411</v>
      </c>
      <c r="D7" s="37">
        <v>46</v>
      </c>
      <c r="E7" s="37">
        <v>17</v>
      </c>
      <c r="F7" s="37">
        <v>1</v>
      </c>
      <c r="G7" s="37">
        <v>0</v>
      </c>
      <c r="H7" s="37" t="s">
        <v>95</v>
      </c>
      <c r="I7" s="37" t="s">
        <v>96</v>
      </c>
      <c r="J7" s="37" t="s">
        <v>97</v>
      </c>
      <c r="K7" s="37" t="s">
        <v>98</v>
      </c>
      <c r="L7" s="37" t="s">
        <v>99</v>
      </c>
      <c r="M7" s="37" t="s">
        <v>100</v>
      </c>
      <c r="N7" s="38" t="s">
        <v>101</v>
      </c>
      <c r="O7" s="38">
        <v>77.25</v>
      </c>
      <c r="P7" s="38">
        <v>62.04</v>
      </c>
      <c r="Q7" s="38">
        <v>79.05</v>
      </c>
      <c r="R7" s="38">
        <v>2640</v>
      </c>
      <c r="S7" s="38">
        <v>38376</v>
      </c>
      <c r="T7" s="38">
        <v>38</v>
      </c>
      <c r="U7" s="38">
        <v>1009.89</v>
      </c>
      <c r="V7" s="38">
        <v>23811</v>
      </c>
      <c r="W7" s="38">
        <v>7.73</v>
      </c>
      <c r="X7" s="38">
        <v>3080.34</v>
      </c>
      <c r="Y7" s="38" t="s">
        <v>101</v>
      </c>
      <c r="Z7" s="38" t="s">
        <v>101</v>
      </c>
      <c r="AA7" s="38" t="s">
        <v>101</v>
      </c>
      <c r="AB7" s="38">
        <v>101.57</v>
      </c>
      <c r="AC7" s="38">
        <v>100.14</v>
      </c>
      <c r="AD7" s="38" t="s">
        <v>101</v>
      </c>
      <c r="AE7" s="38" t="s">
        <v>101</v>
      </c>
      <c r="AF7" s="38" t="s">
        <v>101</v>
      </c>
      <c r="AG7" s="38">
        <v>106.81</v>
      </c>
      <c r="AH7" s="38">
        <v>106.5</v>
      </c>
      <c r="AI7" s="38">
        <v>106.67</v>
      </c>
      <c r="AJ7" s="38" t="s">
        <v>101</v>
      </c>
      <c r="AK7" s="38" t="s">
        <v>101</v>
      </c>
      <c r="AL7" s="38" t="s">
        <v>101</v>
      </c>
      <c r="AM7" s="38">
        <v>0</v>
      </c>
      <c r="AN7" s="38">
        <v>0</v>
      </c>
      <c r="AO7" s="38" t="s">
        <v>101</v>
      </c>
      <c r="AP7" s="38" t="s">
        <v>101</v>
      </c>
      <c r="AQ7" s="38" t="s">
        <v>101</v>
      </c>
      <c r="AR7" s="38">
        <v>34.4</v>
      </c>
      <c r="AS7" s="38">
        <v>18.36</v>
      </c>
      <c r="AT7" s="38">
        <v>3.64</v>
      </c>
      <c r="AU7" s="38" t="s">
        <v>101</v>
      </c>
      <c r="AV7" s="38" t="s">
        <v>101</v>
      </c>
      <c r="AW7" s="38" t="s">
        <v>101</v>
      </c>
      <c r="AX7" s="38">
        <v>113.45</v>
      </c>
      <c r="AY7" s="38">
        <v>149.49</v>
      </c>
      <c r="AZ7" s="38" t="s">
        <v>101</v>
      </c>
      <c r="BA7" s="38" t="s">
        <v>101</v>
      </c>
      <c r="BB7" s="38" t="s">
        <v>101</v>
      </c>
      <c r="BC7" s="38">
        <v>68.17</v>
      </c>
      <c r="BD7" s="38">
        <v>55.6</v>
      </c>
      <c r="BE7" s="38">
        <v>67.52</v>
      </c>
      <c r="BF7" s="38" t="s">
        <v>101</v>
      </c>
      <c r="BG7" s="38" t="s">
        <v>101</v>
      </c>
      <c r="BH7" s="38" t="s">
        <v>101</v>
      </c>
      <c r="BI7" s="38">
        <v>405.18</v>
      </c>
      <c r="BJ7" s="38">
        <v>357.7</v>
      </c>
      <c r="BK7" s="38" t="s">
        <v>101</v>
      </c>
      <c r="BL7" s="38" t="s">
        <v>101</v>
      </c>
      <c r="BM7" s="38" t="s">
        <v>101</v>
      </c>
      <c r="BN7" s="38">
        <v>789.44</v>
      </c>
      <c r="BO7" s="38">
        <v>789.08</v>
      </c>
      <c r="BP7" s="38">
        <v>705.21</v>
      </c>
      <c r="BQ7" s="38" t="s">
        <v>101</v>
      </c>
      <c r="BR7" s="38" t="s">
        <v>101</v>
      </c>
      <c r="BS7" s="38" t="s">
        <v>101</v>
      </c>
      <c r="BT7" s="38">
        <v>90.7</v>
      </c>
      <c r="BU7" s="38">
        <v>91.78</v>
      </c>
      <c r="BV7" s="38" t="s">
        <v>101</v>
      </c>
      <c r="BW7" s="38" t="s">
        <v>101</v>
      </c>
      <c r="BX7" s="38" t="s">
        <v>101</v>
      </c>
      <c r="BY7" s="38">
        <v>87.29</v>
      </c>
      <c r="BZ7" s="38">
        <v>88.25</v>
      </c>
      <c r="CA7" s="38">
        <v>98.96</v>
      </c>
      <c r="CB7" s="38" t="s">
        <v>101</v>
      </c>
      <c r="CC7" s="38" t="s">
        <v>101</v>
      </c>
      <c r="CD7" s="38" t="s">
        <v>101</v>
      </c>
      <c r="CE7" s="38">
        <v>150</v>
      </c>
      <c r="CF7" s="38">
        <v>150</v>
      </c>
      <c r="CG7" s="38" t="s">
        <v>101</v>
      </c>
      <c r="CH7" s="38" t="s">
        <v>101</v>
      </c>
      <c r="CI7" s="38" t="s">
        <v>101</v>
      </c>
      <c r="CJ7" s="38">
        <v>176.67</v>
      </c>
      <c r="CK7" s="38">
        <v>176.37</v>
      </c>
      <c r="CL7" s="38">
        <v>134.52000000000001</v>
      </c>
      <c r="CM7" s="38" t="s">
        <v>101</v>
      </c>
      <c r="CN7" s="38" t="s">
        <v>101</v>
      </c>
      <c r="CO7" s="38" t="s">
        <v>101</v>
      </c>
      <c r="CP7" s="38" t="s">
        <v>101</v>
      </c>
      <c r="CQ7" s="38" t="s">
        <v>101</v>
      </c>
      <c r="CR7" s="38" t="s">
        <v>101</v>
      </c>
      <c r="CS7" s="38" t="s">
        <v>101</v>
      </c>
      <c r="CT7" s="38" t="s">
        <v>101</v>
      </c>
      <c r="CU7" s="38">
        <v>57.42</v>
      </c>
      <c r="CV7" s="38">
        <v>56.72</v>
      </c>
      <c r="CW7" s="38">
        <v>59.57</v>
      </c>
      <c r="CX7" s="38" t="s">
        <v>101</v>
      </c>
      <c r="CY7" s="38" t="s">
        <v>101</v>
      </c>
      <c r="CZ7" s="38" t="s">
        <v>101</v>
      </c>
      <c r="DA7" s="38">
        <v>98.64</v>
      </c>
      <c r="DB7" s="38">
        <v>98.66</v>
      </c>
      <c r="DC7" s="38" t="s">
        <v>101</v>
      </c>
      <c r="DD7" s="38" t="s">
        <v>101</v>
      </c>
      <c r="DE7" s="38" t="s">
        <v>101</v>
      </c>
      <c r="DF7" s="38">
        <v>90.42</v>
      </c>
      <c r="DG7" s="38">
        <v>90.72</v>
      </c>
      <c r="DH7" s="38">
        <v>95.57</v>
      </c>
      <c r="DI7" s="38" t="s">
        <v>101</v>
      </c>
      <c r="DJ7" s="38" t="s">
        <v>101</v>
      </c>
      <c r="DK7" s="38" t="s">
        <v>101</v>
      </c>
      <c r="DL7" s="38">
        <v>3.49</v>
      </c>
      <c r="DM7" s="38">
        <v>6.91</v>
      </c>
      <c r="DN7" s="38" t="s">
        <v>101</v>
      </c>
      <c r="DO7" s="38" t="s">
        <v>101</v>
      </c>
      <c r="DP7" s="38" t="s">
        <v>101</v>
      </c>
      <c r="DQ7" s="38">
        <v>29.23</v>
      </c>
      <c r="DR7" s="38">
        <v>20.78</v>
      </c>
      <c r="DS7" s="38">
        <v>36.520000000000003</v>
      </c>
      <c r="DT7" s="38" t="s">
        <v>101</v>
      </c>
      <c r="DU7" s="38" t="s">
        <v>101</v>
      </c>
      <c r="DV7" s="38" t="s">
        <v>101</v>
      </c>
      <c r="DW7" s="38">
        <v>0</v>
      </c>
      <c r="DX7" s="38">
        <v>0</v>
      </c>
      <c r="DY7" s="38" t="s">
        <v>101</v>
      </c>
      <c r="DZ7" s="38" t="s">
        <v>101</v>
      </c>
      <c r="EA7" s="38" t="s">
        <v>101</v>
      </c>
      <c r="EB7" s="38">
        <v>1.37</v>
      </c>
      <c r="EC7" s="38">
        <v>1.34</v>
      </c>
      <c r="ED7" s="38">
        <v>5.72</v>
      </c>
      <c r="EE7" s="38" t="s">
        <v>101</v>
      </c>
      <c r="EF7" s="38" t="s">
        <v>101</v>
      </c>
      <c r="EG7" s="38" t="s">
        <v>101</v>
      </c>
      <c r="EH7" s="38">
        <v>0</v>
      </c>
      <c r="EI7" s="38">
        <v>0</v>
      </c>
      <c r="EJ7" s="38" t="s">
        <v>101</v>
      </c>
      <c r="EK7" s="38" t="s">
        <v>101</v>
      </c>
      <c r="EL7" s="38" t="s">
        <v>101</v>
      </c>
      <c r="EM7" s="38">
        <v>0.17</v>
      </c>
      <c r="EN7" s="38">
        <v>0.15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2022-01-20T08:01:56Z</cp:lastPrinted>
  <dcterms:created xsi:type="dcterms:W3CDTF">2021-12-03T07:08:41Z</dcterms:created>
  <dcterms:modified xsi:type="dcterms:W3CDTF">2022-01-20T08:11:28Z</dcterms:modified>
  <cp:category/>
</cp:coreProperties>
</file>